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625"/>
  </bookViews>
  <sheets>
    <sheet name="Figure 2" sheetId="3" r:id="rId1"/>
    <sheet name="Data Figure 2" sheetId="2" r:id="rId2"/>
  </sheets>
  <calcPr calcId="17901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2" l="1"/>
  <c r="N62" i="2"/>
  <c r="N63" i="2"/>
  <c r="E55" i="2"/>
  <c r="E56" i="2"/>
  <c r="E57" i="2"/>
  <c r="E63" i="2"/>
  <c r="E64" i="2"/>
  <c r="E65" i="2"/>
  <c r="G52" i="2"/>
  <c r="E52" i="2" s="1"/>
  <c r="M56" i="2"/>
  <c r="N56" i="2" s="1"/>
  <c r="M57" i="2"/>
  <c r="N57" i="2" s="1"/>
  <c r="M58" i="2"/>
  <c r="N58" i="2" s="1"/>
  <c r="M59" i="2"/>
  <c r="N59" i="2" s="1"/>
  <c r="M60" i="2"/>
  <c r="N60" i="2" s="1"/>
  <c r="M61" i="2"/>
  <c r="M62" i="2"/>
  <c r="M63" i="2"/>
  <c r="M64" i="2"/>
  <c r="N64" i="2" s="1"/>
  <c r="M65" i="2"/>
  <c r="N65" i="2" s="1"/>
  <c r="M55" i="2"/>
  <c r="N55" i="2" s="1"/>
  <c r="G53" i="2"/>
  <c r="E53" i="2" s="1"/>
  <c r="G54" i="2"/>
  <c r="E54" i="2" s="1"/>
  <c r="G55" i="2"/>
  <c r="G56" i="2"/>
  <c r="G57" i="2"/>
  <c r="G58" i="2"/>
  <c r="E58" i="2" s="1"/>
  <c r="G59" i="2"/>
  <c r="E59" i="2" s="1"/>
  <c r="G60" i="2"/>
  <c r="E60" i="2" s="1"/>
  <c r="G61" i="2"/>
  <c r="E61" i="2" s="1"/>
  <c r="G62" i="2"/>
  <c r="E62" i="2" s="1"/>
  <c r="G63" i="2"/>
  <c r="G64" i="2"/>
  <c r="G65" i="2"/>
  <c r="G66" i="2"/>
  <c r="E66" i="2" s="1"/>
  <c r="G67" i="2"/>
  <c r="E67" i="2" s="1"/>
  <c r="G68" i="2"/>
  <c r="E68" i="2" s="1"/>
  <c r="E69" i="2" s="1"/>
  <c r="F4" i="2"/>
  <c r="G4" i="2" s="1"/>
  <c r="F5" i="2"/>
  <c r="F6" i="2"/>
  <c r="F7" i="2"/>
  <c r="F8" i="2"/>
  <c r="F9" i="2"/>
  <c r="F10" i="2"/>
  <c r="F11" i="2"/>
  <c r="G11" i="2" s="1"/>
  <c r="F12" i="2"/>
  <c r="G12" i="2" s="1"/>
  <c r="F13" i="2"/>
  <c r="F14" i="2"/>
  <c r="F15" i="2"/>
  <c r="F16" i="2"/>
  <c r="F17" i="2"/>
  <c r="F18" i="2"/>
  <c r="F19" i="2"/>
  <c r="G19" i="2" s="1"/>
  <c r="F20" i="2"/>
  <c r="G20" i="2" s="1"/>
  <c r="F21" i="2"/>
  <c r="F22" i="2"/>
  <c r="F23" i="2"/>
  <c r="F24" i="2"/>
  <c r="F25" i="2"/>
  <c r="F26" i="2"/>
  <c r="F27" i="2"/>
  <c r="G27" i="2" s="1"/>
  <c r="F28" i="2"/>
  <c r="G28" i="2" s="1"/>
  <c r="F29" i="2"/>
  <c r="F30" i="2"/>
  <c r="F31" i="2"/>
  <c r="F32" i="2"/>
  <c r="F33" i="2"/>
  <c r="F34" i="2"/>
  <c r="F35" i="2"/>
  <c r="G35" i="2" s="1"/>
  <c r="F36" i="2"/>
  <c r="G36" i="2" s="1"/>
  <c r="F37" i="2"/>
  <c r="F38" i="2"/>
  <c r="F39" i="2"/>
  <c r="F40" i="2"/>
  <c r="F41" i="2"/>
  <c r="F42" i="2"/>
  <c r="F43" i="2"/>
  <c r="F44" i="2"/>
  <c r="G44" i="2" s="1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G13" i="2"/>
  <c r="G14" i="2"/>
  <c r="G15" i="2"/>
  <c r="G23" i="2"/>
  <c r="G29" i="2"/>
  <c r="G37" i="2"/>
  <c r="G38" i="2"/>
  <c r="G39" i="2"/>
  <c r="G41" i="2"/>
  <c r="G3" i="2"/>
  <c r="F3" i="2"/>
  <c r="E4" i="2"/>
  <c r="E5" i="2"/>
  <c r="G5" i="2" s="1"/>
  <c r="E6" i="2"/>
  <c r="G6" i="2" s="1"/>
  <c r="E7" i="2"/>
  <c r="G7" i="2" s="1"/>
  <c r="E8" i="2"/>
  <c r="E9" i="2"/>
  <c r="G9" i="2" s="1"/>
  <c r="E10" i="2"/>
  <c r="G10" i="2" s="1"/>
  <c r="E11" i="2"/>
  <c r="E12" i="2"/>
  <c r="E13" i="2"/>
  <c r="E14" i="2"/>
  <c r="E15" i="2"/>
  <c r="E16" i="2"/>
  <c r="E17" i="2"/>
  <c r="G17" i="2" s="1"/>
  <c r="E18" i="2"/>
  <c r="G18" i="2" s="1"/>
  <c r="E19" i="2"/>
  <c r="E20" i="2"/>
  <c r="E21" i="2"/>
  <c r="G21" i="2" s="1"/>
  <c r="E22" i="2"/>
  <c r="G22" i="2" s="1"/>
  <c r="E23" i="2"/>
  <c r="E24" i="2"/>
  <c r="E25" i="2"/>
  <c r="G25" i="2" s="1"/>
  <c r="E26" i="2"/>
  <c r="G26" i="2" s="1"/>
  <c r="E27" i="2"/>
  <c r="E28" i="2"/>
  <c r="E29" i="2"/>
  <c r="E30" i="2"/>
  <c r="G30" i="2" s="1"/>
  <c r="E31" i="2"/>
  <c r="G31" i="2" s="1"/>
  <c r="E32" i="2"/>
  <c r="E33" i="2"/>
  <c r="G33" i="2" s="1"/>
  <c r="E34" i="2"/>
  <c r="G34" i="2" s="1"/>
  <c r="E35" i="2"/>
  <c r="E36" i="2"/>
  <c r="E37" i="2"/>
  <c r="E38" i="2"/>
  <c r="E39" i="2"/>
  <c r="E40" i="2"/>
  <c r="E41" i="2"/>
  <c r="E42" i="2"/>
  <c r="G42" i="2" s="1"/>
  <c r="E43" i="2"/>
  <c r="E44" i="2"/>
  <c r="E45" i="2"/>
  <c r="G45" i="2" s="1"/>
  <c r="E46" i="2"/>
  <c r="G46" i="2" s="1"/>
  <c r="E47" i="2"/>
  <c r="G47" i="2" s="1"/>
  <c r="E48" i="2"/>
  <c r="E49" i="2"/>
  <c r="G49" i="2" s="1"/>
  <c r="E50" i="2"/>
  <c r="G50" i="2" s="1"/>
  <c r="E51" i="2"/>
  <c r="E3" i="2"/>
  <c r="E70" i="2" l="1"/>
  <c r="G69" i="2"/>
  <c r="G43" i="2"/>
  <c r="G48" i="2"/>
  <c r="G40" i="2"/>
  <c r="G32" i="2"/>
  <c r="G24" i="2"/>
  <c r="G16" i="2"/>
  <c r="G8" i="2"/>
  <c r="G51" i="2"/>
  <c r="E71" i="2" l="1"/>
  <c r="G70" i="2"/>
  <c r="E72" i="2" l="1"/>
  <c r="G71" i="2"/>
  <c r="E73" i="2" l="1"/>
  <c r="G72" i="2"/>
  <c r="E74" i="2" l="1"/>
  <c r="G73" i="2"/>
  <c r="E75" i="2" l="1"/>
  <c r="G74" i="2"/>
  <c r="E76" i="2" l="1"/>
  <c r="G75" i="2"/>
  <c r="E77" i="2" l="1"/>
  <c r="G76" i="2"/>
  <c r="E78" i="2" l="1"/>
  <c r="G77" i="2"/>
  <c r="G78" i="2" l="1"/>
  <c r="E79" i="2"/>
  <c r="G79" i="2" s="1"/>
</calcChain>
</file>

<file path=xl/sharedStrings.xml><?xml version="1.0" encoding="utf-8"?>
<sst xmlns="http://schemas.openxmlformats.org/spreadsheetml/2006/main" count="14" uniqueCount="14">
  <si>
    <t>o find more historical information, visit The Public Debt Historical Information archives.</t>
  </si>
  <si>
    <t>Date</t>
  </si>
  <si>
    <t>Dollar Amount</t>
  </si>
  <si>
    <t>2018p</t>
  </si>
  <si>
    <t>2019p</t>
  </si>
  <si>
    <t>2020p</t>
  </si>
  <si>
    <t>2021p</t>
  </si>
  <si>
    <t>2022p</t>
  </si>
  <si>
    <t>2023p</t>
  </si>
  <si>
    <t>2024p</t>
  </si>
  <si>
    <t>2025p</t>
  </si>
  <si>
    <t>2026p</t>
  </si>
  <si>
    <t>2027p</t>
  </si>
  <si>
    <t>2028p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</si>
</sst>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#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9"/>
      <color rgb="FF333333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7"/>
      <color rgb="FF333333"/>
      <name val="Verdana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FF6600"/>
      </left>
      <right/>
      <top style="medium">
        <color rgb="FFFF6600"/>
      </top>
      <bottom/>
      <diagonal/>
    </border>
    <border>
      <left/>
      <right style="medium">
        <color rgb="FFFF6600"/>
      </right>
      <top style="medium">
        <color rgb="FFFF6600"/>
      </top>
      <bottom/>
      <diagonal/>
    </border>
    <border>
      <left style="medium">
        <color rgb="FFFF6600"/>
      </left>
      <right style="mediumDashed">
        <color rgb="FFCCCCCC"/>
      </right>
      <top/>
      <bottom style="mediumDashed">
        <color rgb="FFCCCCCC"/>
      </bottom>
      <diagonal/>
    </border>
    <border>
      <left/>
      <right style="medium">
        <color rgb="FFFF6600"/>
      </right>
      <top/>
      <bottom style="mediumDashed">
        <color rgb="FFCCCCCC"/>
      </bottom>
      <diagonal/>
    </border>
    <border>
      <left style="medium">
        <color rgb="FFFF6600"/>
      </left>
      <right style="mediumDashed">
        <color rgb="FFCCCCCC"/>
      </right>
      <top/>
      <bottom style="medium">
        <color rgb="FFFF6600"/>
      </bottom>
      <diagonal/>
    </border>
    <border>
      <left/>
      <right style="medium">
        <color rgb="FFFF6600"/>
      </right>
      <top/>
      <bottom style="medium">
        <color rgb="FFFF6600"/>
      </bottom>
      <diagonal/>
    </border>
    <border>
      <left style="medium">
        <color rgb="FFFF6600"/>
      </left>
      <right style="medium">
        <color rgb="FFFF6600"/>
      </right>
      <top style="medium">
        <color rgb="FFFF6600"/>
      </top>
      <bottom style="medium">
        <color rgb="FFFF6600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</cellStyleXfs>
  <cellXfs count="21">
    <xf numFmtId="0" fontId="0" fillId="0" borderId="0" xfId="0"/>
    <xf numFmtId="0" fontId="5" fillId="0" borderId="0" xfId="2" applyAlignment="1">
      <alignment horizontal="left" vertical="center" indent="2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14" fontId="2" fillId="0" borderId="5" xfId="0" applyNumberFormat="1" applyFont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0" xfId="2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top" wrapText="1"/>
    </xf>
    <xf numFmtId="0" fontId="5" fillId="0" borderId="0" xfId="2" applyAlignment="1">
      <alignment horizontal="left" vertical="center" wrapText="1" indent="1"/>
    </xf>
    <xf numFmtId="164" fontId="0" fillId="0" borderId="0" xfId="0" applyNumberFormat="1" applyFont="1" applyFill="1" applyBorder="1" applyAlignment="1" applyProtection="1"/>
    <xf numFmtId="9" fontId="0" fillId="0" borderId="0" xfId="1" applyFont="1"/>
    <xf numFmtId="0" fontId="0" fillId="0" borderId="0" xfId="0"/>
    <xf numFmtId="165" fontId="0" fillId="0" borderId="0" xfId="0" applyNumberFormat="1" applyAlignment="1">
      <alignment horizontal="right"/>
    </xf>
    <xf numFmtId="9" fontId="0" fillId="0" borderId="0" xfId="0" applyNumberFormat="1"/>
    <xf numFmtId="166" fontId="7" fillId="0" borderId="8" xfId="3" applyNumberFormat="1" applyFont="1" applyBorder="1" applyAlignment="1">
      <alignment horizontal="right" vertical="top" wrapText="1"/>
    </xf>
  </cellXfs>
  <cellStyles count="4">
    <cellStyle name="Hyperlink" xfId="2" builtinId="8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Figure 2   Federal and state</a:t>
            </a:r>
            <a:r>
              <a:rPr lang="en-US" sz="1200" b="1" baseline="0">
                <a:solidFill>
                  <a:sysClr val="windowText" lastClr="000000"/>
                </a:solidFill>
              </a:rPr>
              <a:t> government total outstanding debt and federal government revenues and spending</a:t>
            </a:r>
            <a:endParaRPr lang="en-US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1675165676461641E-2"/>
          <c:y val="0.13026879090182988"/>
          <c:w val="0.89440966842554404"/>
          <c:h val="0.79649346135887023"/>
        </c:manualLayout>
      </c:layout>
      <c:barChart>
        <c:barDir val="col"/>
        <c:grouping val="stacked"/>
        <c:varyColors val="0"/>
        <c:ser>
          <c:idx val="0"/>
          <c:order val="0"/>
          <c:tx>
            <c:v>Total Federal Government Debt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'Data Figure 2'!$K$3:$K$79</c:f>
              <c:strCache>
                <c:ptCount val="77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2018p</c:v>
                </c:pt>
                <c:pt idx="67">
                  <c:v>2019p</c:v>
                </c:pt>
                <c:pt idx="68">
                  <c:v>2020p</c:v>
                </c:pt>
                <c:pt idx="69">
                  <c:v>2021p</c:v>
                </c:pt>
                <c:pt idx="70">
                  <c:v>2022p</c:v>
                </c:pt>
                <c:pt idx="71">
                  <c:v>2023p</c:v>
                </c:pt>
                <c:pt idx="72">
                  <c:v>2024p</c:v>
                </c:pt>
                <c:pt idx="73">
                  <c:v>2025p</c:v>
                </c:pt>
                <c:pt idx="74">
                  <c:v>2026p</c:v>
                </c:pt>
                <c:pt idx="75">
                  <c:v>2027p</c:v>
                </c:pt>
                <c:pt idx="76">
                  <c:v>2028p</c:v>
                </c:pt>
              </c:strCache>
            </c:strRef>
          </c:cat>
          <c:val>
            <c:numRef>
              <c:f>'Data Figure 2'!$E$3:$E$79</c:f>
              <c:numCache>
                <c:formatCode>0%</c:formatCode>
                <c:ptCount val="77"/>
                <c:pt idx="0">
                  <c:v>0.78536899316135433</c:v>
                </c:pt>
                <c:pt idx="1">
                  <c:v>0.77163988103302539</c:v>
                </c:pt>
                <c:pt idx="2">
                  <c:v>0.79541958350411646</c:v>
                </c:pt>
                <c:pt idx="3">
                  <c:v>0.7496086879460816</c:v>
                </c:pt>
                <c:pt idx="4">
                  <c:v>0.71602713541284158</c:v>
                </c:pt>
                <c:pt idx="5">
                  <c:v>0.68301362791415032</c:v>
                </c:pt>
                <c:pt idx="6">
                  <c:v>0.69641746420292527</c:v>
                </c:pt>
                <c:pt idx="7">
                  <c:v>0.6703940805324784</c:v>
                </c:pt>
                <c:pt idx="8">
                  <c:v>0.65802459202718577</c:v>
                </c:pt>
                <c:pt idx="9">
                  <c:v>0.64873058514122139</c:v>
                </c:pt>
                <c:pt idx="10">
                  <c:v>0.62884948392145101</c:v>
                </c:pt>
                <c:pt idx="11">
                  <c:v>0.6168378217920607</c:v>
                </c:pt>
                <c:pt idx="12">
                  <c:v>0.5917831718537474</c:v>
                </c:pt>
                <c:pt idx="13">
                  <c:v>0.5632619322087401</c:v>
                </c:pt>
                <c:pt idx="14">
                  <c:v>0.52593630404353375</c:v>
                </c:pt>
                <c:pt idx="15">
                  <c:v>0.51306712056927006</c:v>
                </c:pt>
                <c:pt idx="16">
                  <c:v>0.49949645244125201</c:v>
                </c:pt>
                <c:pt idx="17">
                  <c:v>0.48048362961212859</c:v>
                </c:pt>
                <c:pt idx="18">
                  <c:v>0.48077582205588804</c:v>
                </c:pt>
                <c:pt idx="19">
                  <c:v>0.48047160854216481</c:v>
                </c:pt>
                <c:pt idx="20">
                  <c:v>0.47177749605466313</c:v>
                </c:pt>
                <c:pt idx="21">
                  <c:v>0.45422933518522235</c:v>
                </c:pt>
                <c:pt idx="22">
                  <c:v>0.44009091924815991</c:v>
                </c:pt>
                <c:pt idx="23">
                  <c:v>0.44269998223695894</c:v>
                </c:pt>
                <c:pt idx="24">
                  <c:v>0.45592511717085643</c:v>
                </c:pt>
                <c:pt idx="25">
                  <c:v>0.4558835091083413</c:v>
                </c:pt>
                <c:pt idx="26">
                  <c:v>0.44826911652380547</c:v>
                </c:pt>
                <c:pt idx="27">
                  <c:v>0.43450020895862618</c:v>
                </c:pt>
                <c:pt idx="28">
                  <c:v>0.43568069868995635</c:v>
                </c:pt>
                <c:pt idx="29">
                  <c:v>0.42431703519152913</c:v>
                </c:pt>
                <c:pt idx="30">
                  <c:v>0.46196263079222721</c:v>
                </c:pt>
                <c:pt idx="31">
                  <c:v>0.50224182952640117</c:v>
                </c:pt>
                <c:pt idx="32">
                  <c:v>0.51408518326032615</c:v>
                </c:pt>
                <c:pt idx="33">
                  <c:v>0.55498217038212894</c:v>
                </c:pt>
                <c:pt idx="34">
                  <c:v>0.62141401609045788</c:v>
                </c:pt>
                <c:pt idx="35">
                  <c:v>0.65114880106628059</c:v>
                </c:pt>
                <c:pt idx="36">
                  <c:v>0.66233859651242433</c:v>
                </c:pt>
                <c:pt idx="37">
                  <c:v>0.66874807080391674</c:v>
                </c:pt>
                <c:pt idx="38">
                  <c:v>0.70467497019487091</c:v>
                </c:pt>
                <c:pt idx="39">
                  <c:v>0.7633727488981259</c:v>
                </c:pt>
                <c:pt idx="40">
                  <c:v>0.79035059647388251</c:v>
                </c:pt>
                <c:pt idx="41">
                  <c:v>0.80895458199069303</c:v>
                </c:pt>
                <c:pt idx="42">
                  <c:v>0.7960369568209994</c:v>
                </c:pt>
                <c:pt idx="43">
                  <c:v>0.78714785828856482</c:v>
                </c:pt>
                <c:pt idx="44">
                  <c:v>0.77154748514058058</c:v>
                </c:pt>
                <c:pt idx="45">
                  <c:v>0.75144055426582335</c:v>
                </c:pt>
                <c:pt idx="46">
                  <c:v>0.73179509845724822</c:v>
                </c:pt>
                <c:pt idx="47">
                  <c:v>0.70730605776198474</c:v>
                </c:pt>
                <c:pt idx="48">
                  <c:v>0.66696991773168757</c:v>
                </c:pt>
                <c:pt idx="49">
                  <c:v>0.41110045340714385</c:v>
                </c:pt>
                <c:pt idx="50">
                  <c:v>0.42635597585971308</c:v>
                </c:pt>
                <c:pt idx="51">
                  <c:v>0.45150140408489492</c:v>
                </c:pt>
                <c:pt idx="52">
                  <c:v>0.45668867029466631</c:v>
                </c:pt>
                <c:pt idx="53">
                  <c:v>0.44976995555114302</c:v>
                </c:pt>
                <c:pt idx="54">
                  <c:v>0.44095589315742745</c:v>
                </c:pt>
                <c:pt idx="55">
                  <c:v>0.44075676134165898</c:v>
                </c:pt>
                <c:pt idx="56">
                  <c:v>0.52743671164377048</c:v>
                </c:pt>
                <c:pt idx="57">
                  <c:v>0.64876479738117854</c:v>
                </c:pt>
                <c:pt idx="58">
                  <c:v>0.73796765122557539</c:v>
                </c:pt>
                <c:pt idx="59">
                  <c:v>0.78845576701744435</c:v>
                </c:pt>
                <c:pt idx="60">
                  <c:v>0.83017704951316273</c:v>
                </c:pt>
                <c:pt idx="61">
                  <c:v>0.86211324147020929</c:v>
                </c:pt>
                <c:pt idx="62">
                  <c:v>0.875182427413987</c:v>
                </c:pt>
                <c:pt idx="63">
                  <c:v>0.88908376547263634</c:v>
                </c:pt>
                <c:pt idx="64">
                  <c:v>0.90918414078230292</c:v>
                </c:pt>
                <c:pt idx="65">
                  <c:v>0.91724767598733403</c:v>
                </c:pt>
                <c:pt idx="66">
                  <c:v>0.93224767598733405</c:v>
                </c:pt>
                <c:pt idx="67">
                  <c:v>0.94524767598733406</c:v>
                </c:pt>
                <c:pt idx="68">
                  <c:v>0.96124767598733418</c:v>
                </c:pt>
                <c:pt idx="69">
                  <c:v>0.98324767598733409</c:v>
                </c:pt>
                <c:pt idx="70">
                  <c:v>1.0092476759873341</c:v>
                </c:pt>
                <c:pt idx="71">
                  <c:v>1.0312476759873341</c:v>
                </c:pt>
                <c:pt idx="72">
                  <c:v>1.048247675987334</c:v>
                </c:pt>
                <c:pt idx="73">
                  <c:v>1.0672476759873342</c:v>
                </c:pt>
                <c:pt idx="74">
                  <c:v>1.0832476759873342</c:v>
                </c:pt>
                <c:pt idx="75">
                  <c:v>1.0972476759873342</c:v>
                </c:pt>
                <c:pt idx="76">
                  <c:v>1.1142476759873343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28-4B8E-9679-A3DB87277A3E}"/>
            </c:ext>
          </c:extLst>
        </c:ser>
        <c:ser>
          <c:idx val="1"/>
          <c:order val="1"/>
          <c:tx>
            <c:v>Total State and Local Government Debt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'Data Figure 2'!$K$3:$K$79</c:f>
              <c:strCache>
                <c:ptCount val="77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2018p</c:v>
                </c:pt>
                <c:pt idx="67">
                  <c:v>2019p</c:v>
                </c:pt>
                <c:pt idx="68">
                  <c:v>2020p</c:v>
                </c:pt>
                <c:pt idx="69">
                  <c:v>2021p</c:v>
                </c:pt>
                <c:pt idx="70">
                  <c:v>2022p</c:v>
                </c:pt>
                <c:pt idx="71">
                  <c:v>2023p</c:v>
                </c:pt>
                <c:pt idx="72">
                  <c:v>2024p</c:v>
                </c:pt>
                <c:pt idx="73">
                  <c:v>2025p</c:v>
                </c:pt>
                <c:pt idx="74">
                  <c:v>2026p</c:v>
                </c:pt>
                <c:pt idx="75">
                  <c:v>2027p</c:v>
                </c:pt>
                <c:pt idx="76">
                  <c:v>2028p</c:v>
                </c:pt>
              </c:strCache>
            </c:strRef>
          </c:cat>
          <c:val>
            <c:numRef>
              <c:f>'Data Figure 2'!$F$3:$F$79</c:f>
              <c:numCache>
                <c:formatCode>0%</c:formatCode>
                <c:ptCount val="77"/>
                <c:pt idx="0">
                  <c:v>8.0704378569485993E-2</c:v>
                </c:pt>
                <c:pt idx="1">
                  <c:v>8.8881190659481663E-2</c:v>
                </c:pt>
                <c:pt idx="2">
                  <c:v>0.10183840450012784</c:v>
                </c:pt>
                <c:pt idx="3">
                  <c:v>0.10583998122946973</c:v>
                </c:pt>
                <c:pt idx="4">
                  <c:v>0.11004887802710508</c:v>
                </c:pt>
                <c:pt idx="5">
                  <c:v>0.11336281322383659</c:v>
                </c:pt>
                <c:pt idx="6">
                  <c:v>0.12309128630705393</c:v>
                </c:pt>
                <c:pt idx="7">
                  <c:v>0.12550239234449762</c:v>
                </c:pt>
                <c:pt idx="8">
                  <c:v>0.13100312902632066</c:v>
                </c:pt>
                <c:pt idx="9">
                  <c:v>0.13573406710456243</c:v>
                </c:pt>
                <c:pt idx="10">
                  <c:v>0.13603701867459925</c:v>
                </c:pt>
                <c:pt idx="11">
                  <c:v>0.13788443470090822</c:v>
                </c:pt>
                <c:pt idx="12">
                  <c:v>0.13725867599883348</c:v>
                </c:pt>
                <c:pt idx="13">
                  <c:v>0.13664649724351216</c:v>
                </c:pt>
                <c:pt idx="14">
                  <c:v>0.1334122699386503</c:v>
                </c:pt>
                <c:pt idx="15">
                  <c:v>0.13448880120691656</c:v>
                </c:pt>
                <c:pt idx="16">
                  <c:v>0.1307129973474801</c:v>
                </c:pt>
                <c:pt idx="17">
                  <c:v>0.13366506520247082</c:v>
                </c:pt>
                <c:pt idx="18">
                  <c:v>0.13602379403290268</c:v>
                </c:pt>
                <c:pt idx="19">
                  <c:v>0.13954872409659189</c:v>
                </c:pt>
                <c:pt idx="20">
                  <c:v>0.13860495945102932</c:v>
                </c:pt>
                <c:pt idx="21">
                  <c:v>0.13351417570878543</c:v>
                </c:pt>
                <c:pt idx="22">
                  <c:v>0.13336324896694216</c:v>
                </c:pt>
                <c:pt idx="23">
                  <c:v>0.1269980460654864</c:v>
                </c:pt>
                <c:pt idx="24">
                  <c:v>0.12548572645930975</c:v>
                </c:pt>
                <c:pt idx="25">
                  <c:v>0.12086912751677853</c:v>
                </c:pt>
                <c:pt idx="26">
                  <c:v>0.12087201901043876</c:v>
                </c:pt>
                <c:pt idx="27">
                  <c:v>0.12048516393754038</c:v>
                </c:pt>
                <c:pt idx="28">
                  <c:v>0.11857991266375546</c:v>
                </c:pt>
                <c:pt idx="29">
                  <c:v>0.11355559015882903</c:v>
                </c:pt>
                <c:pt idx="30">
                  <c:v>0.12054738415545591</c:v>
                </c:pt>
                <c:pt idx="31">
                  <c:v>0.12368983810230615</c:v>
                </c:pt>
                <c:pt idx="32">
                  <c:v>0.12497785037246022</c:v>
                </c:pt>
                <c:pt idx="33">
                  <c:v>0.13555985000115031</c:v>
                </c:pt>
                <c:pt idx="34">
                  <c:v>0.15840529824408522</c:v>
                </c:pt>
                <c:pt idx="35">
                  <c:v>0.16856556198924069</c:v>
                </c:pt>
                <c:pt idx="36">
                  <c:v>0.16690058256863266</c:v>
                </c:pt>
                <c:pt idx="37">
                  <c:v>0.16369637838697704</c:v>
                </c:pt>
                <c:pt idx="38">
                  <c:v>0.16395093317278747</c:v>
                </c:pt>
                <c:pt idx="39">
                  <c:v>0.16970521541950112</c:v>
                </c:pt>
                <c:pt idx="40">
                  <c:v>0.16878243848729987</c:v>
                </c:pt>
                <c:pt idx="41">
                  <c:v>0.16762862168723741</c:v>
                </c:pt>
                <c:pt idx="42">
                  <c:v>0.15396850372154117</c:v>
                </c:pt>
                <c:pt idx="43">
                  <c:v>0.13815020680836629</c:v>
                </c:pt>
                <c:pt idx="44">
                  <c:v>0.12652502407347965</c:v>
                </c:pt>
                <c:pt idx="45">
                  <c:v>0.12262647383400128</c:v>
                </c:pt>
                <c:pt idx="46">
                  <c:v>0.12379956431809179</c:v>
                </c:pt>
                <c:pt idx="47">
                  <c:v>0.12180713413245554</c:v>
                </c:pt>
                <c:pt idx="48">
                  <c:v>0.11526466241443684</c:v>
                </c:pt>
                <c:pt idx="49">
                  <c:v>0.1191195465928562</c:v>
                </c:pt>
                <c:pt idx="50">
                  <c:v>0.12743402414028696</c:v>
                </c:pt>
                <c:pt idx="51">
                  <c:v>0.13365859591510507</c:v>
                </c:pt>
                <c:pt idx="52">
                  <c:v>0.19822132970533365</c:v>
                </c:pt>
                <c:pt idx="53">
                  <c:v>0.19914004444885708</c:v>
                </c:pt>
                <c:pt idx="54">
                  <c:v>0.19544410684257249</c:v>
                </c:pt>
                <c:pt idx="55">
                  <c:v>0.19937323865834114</c:v>
                </c:pt>
                <c:pt idx="56">
                  <c:v>0.20100328835622952</c:v>
                </c:pt>
                <c:pt idx="57">
                  <c:v>0.21155520261882138</c:v>
                </c:pt>
                <c:pt idx="58">
                  <c:v>0.20933234877442464</c:v>
                </c:pt>
                <c:pt idx="59">
                  <c:v>0.20147423298255562</c:v>
                </c:pt>
                <c:pt idx="60">
                  <c:v>0.19478295048683714</c:v>
                </c:pt>
                <c:pt idx="61">
                  <c:v>0.18586675852979062</c:v>
                </c:pt>
                <c:pt idx="62">
                  <c:v>0.17453757258601302</c:v>
                </c:pt>
                <c:pt idx="63">
                  <c:v>0.16918623452736373</c:v>
                </c:pt>
                <c:pt idx="64">
                  <c:v>0.16575585921769712</c:v>
                </c:pt>
                <c:pt idx="65">
                  <c:v>0.15756232401266596</c:v>
                </c:pt>
                <c:pt idx="66" formatCode="General">
                  <c:v>0.15756232401266596</c:v>
                </c:pt>
                <c:pt idx="67" formatCode="General">
                  <c:v>0.15756232401266596</c:v>
                </c:pt>
                <c:pt idx="68" formatCode="General">
                  <c:v>0.15756232401266596</c:v>
                </c:pt>
                <c:pt idx="69" formatCode="General">
                  <c:v>0.15756232401266596</c:v>
                </c:pt>
                <c:pt idx="70" formatCode="General">
                  <c:v>0.15756232401266596</c:v>
                </c:pt>
                <c:pt idx="71" formatCode="General">
                  <c:v>0.15756232401266596</c:v>
                </c:pt>
                <c:pt idx="72" formatCode="General">
                  <c:v>0.15756232401266596</c:v>
                </c:pt>
                <c:pt idx="73" formatCode="General">
                  <c:v>0.15756232401266596</c:v>
                </c:pt>
                <c:pt idx="74" formatCode="General">
                  <c:v>0.15756232401266596</c:v>
                </c:pt>
                <c:pt idx="75" formatCode="General">
                  <c:v>0.15756232401266596</c:v>
                </c:pt>
                <c:pt idx="76" formatCode="General">
                  <c:v>0.15756232401266596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28-4B8E-9679-A3DB87277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9466368"/>
        <c:axId val="239467904"/>
      </c:barChart>
      <c:lineChart>
        <c:grouping val="standard"/>
        <c:varyColors val="0"/>
        <c:ser>
          <c:idx val="2"/>
          <c:order val="2"/>
          <c:tx>
            <c:v>Federal Government Revenues (RHS)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'Data Figure 2'!$I$3:$I$79</c:f>
              <c:numCache>
                <c:formatCode>##,##0.0</c:formatCode>
                <c:ptCount val="77"/>
                <c:pt idx="0">
                  <c:v>18.5</c:v>
                </c:pt>
                <c:pt idx="1">
                  <c:v>18.2</c:v>
                </c:pt>
                <c:pt idx="2">
                  <c:v>18</c:v>
                </c:pt>
                <c:pt idx="3">
                  <c:v>16.100000000000001</c:v>
                </c:pt>
                <c:pt idx="4">
                  <c:v>17</c:v>
                </c:pt>
                <c:pt idx="5">
                  <c:v>17.2</c:v>
                </c:pt>
                <c:pt idx="6">
                  <c:v>16.8</c:v>
                </c:pt>
                <c:pt idx="7">
                  <c:v>15.7</c:v>
                </c:pt>
                <c:pt idx="8">
                  <c:v>17.3</c:v>
                </c:pt>
                <c:pt idx="9">
                  <c:v>17.2</c:v>
                </c:pt>
                <c:pt idx="10">
                  <c:v>17</c:v>
                </c:pt>
                <c:pt idx="11">
                  <c:v>17.2</c:v>
                </c:pt>
                <c:pt idx="12">
                  <c:v>17</c:v>
                </c:pt>
                <c:pt idx="13">
                  <c:v>16.399999999999999</c:v>
                </c:pt>
                <c:pt idx="14">
                  <c:v>16.7</c:v>
                </c:pt>
                <c:pt idx="15">
                  <c:v>17.8</c:v>
                </c:pt>
                <c:pt idx="16">
                  <c:v>17</c:v>
                </c:pt>
                <c:pt idx="17">
                  <c:v>19</c:v>
                </c:pt>
                <c:pt idx="18">
                  <c:v>18.399999999999999</c:v>
                </c:pt>
                <c:pt idx="19">
                  <c:v>16.7</c:v>
                </c:pt>
                <c:pt idx="20">
                  <c:v>17</c:v>
                </c:pt>
                <c:pt idx="21">
                  <c:v>17</c:v>
                </c:pt>
                <c:pt idx="22">
                  <c:v>17.7</c:v>
                </c:pt>
                <c:pt idx="23">
                  <c:v>17.3</c:v>
                </c:pt>
                <c:pt idx="24">
                  <c:v>16.600000000000001</c:v>
                </c:pt>
                <c:pt idx="25">
                  <c:v>17.5</c:v>
                </c:pt>
                <c:pt idx="26">
                  <c:v>17.5</c:v>
                </c:pt>
                <c:pt idx="27">
                  <c:v>18</c:v>
                </c:pt>
                <c:pt idx="28">
                  <c:v>18.5</c:v>
                </c:pt>
                <c:pt idx="29">
                  <c:v>19.100000000000001</c:v>
                </c:pt>
                <c:pt idx="30">
                  <c:v>18.600000000000001</c:v>
                </c:pt>
                <c:pt idx="31">
                  <c:v>17</c:v>
                </c:pt>
                <c:pt idx="32">
                  <c:v>16.899999999999999</c:v>
                </c:pt>
                <c:pt idx="33">
                  <c:v>17.2</c:v>
                </c:pt>
                <c:pt idx="34">
                  <c:v>17</c:v>
                </c:pt>
                <c:pt idx="35">
                  <c:v>17.899999999999999</c:v>
                </c:pt>
                <c:pt idx="36">
                  <c:v>17.600000000000001</c:v>
                </c:pt>
                <c:pt idx="37">
                  <c:v>17.8</c:v>
                </c:pt>
                <c:pt idx="38">
                  <c:v>17.399999999999999</c:v>
                </c:pt>
                <c:pt idx="39">
                  <c:v>17.3</c:v>
                </c:pt>
                <c:pt idx="40">
                  <c:v>17</c:v>
                </c:pt>
                <c:pt idx="41">
                  <c:v>17</c:v>
                </c:pt>
                <c:pt idx="42">
                  <c:v>17.5</c:v>
                </c:pt>
                <c:pt idx="43">
                  <c:v>17.8</c:v>
                </c:pt>
                <c:pt idx="44">
                  <c:v>18.2</c:v>
                </c:pt>
                <c:pt idx="45">
                  <c:v>18.600000000000001</c:v>
                </c:pt>
                <c:pt idx="46">
                  <c:v>19.2</c:v>
                </c:pt>
                <c:pt idx="47">
                  <c:v>19.2</c:v>
                </c:pt>
                <c:pt idx="48">
                  <c:v>20</c:v>
                </c:pt>
                <c:pt idx="49">
                  <c:v>18.8</c:v>
                </c:pt>
                <c:pt idx="50">
                  <c:v>17</c:v>
                </c:pt>
                <c:pt idx="51">
                  <c:v>15.7</c:v>
                </c:pt>
                <c:pt idx="52">
                  <c:v>15.6</c:v>
                </c:pt>
                <c:pt idx="53">
                  <c:v>16.7</c:v>
                </c:pt>
                <c:pt idx="54">
                  <c:v>17.600000000000001</c:v>
                </c:pt>
                <c:pt idx="55">
                  <c:v>17.899999999999999</c:v>
                </c:pt>
                <c:pt idx="56">
                  <c:v>17.100000000000001</c:v>
                </c:pt>
                <c:pt idx="57">
                  <c:v>14.6</c:v>
                </c:pt>
                <c:pt idx="58">
                  <c:v>14.6</c:v>
                </c:pt>
                <c:pt idx="59">
                  <c:v>15</c:v>
                </c:pt>
                <c:pt idx="60">
                  <c:v>15.3</c:v>
                </c:pt>
                <c:pt idx="61">
                  <c:v>16.8</c:v>
                </c:pt>
                <c:pt idx="62">
                  <c:v>17.5</c:v>
                </c:pt>
                <c:pt idx="63">
                  <c:v>18.100000000000001</c:v>
                </c:pt>
                <c:pt idx="64">
                  <c:v>17.7</c:v>
                </c:pt>
                <c:pt idx="65">
                  <c:v>17.3</c:v>
                </c:pt>
                <c:pt idx="66" formatCode="General">
                  <c:v>16.600000000000001</c:v>
                </c:pt>
                <c:pt idx="67" formatCode="General">
                  <c:v>16.5</c:v>
                </c:pt>
                <c:pt idx="68" formatCode="General">
                  <c:v>16.7</c:v>
                </c:pt>
                <c:pt idx="69" formatCode="General">
                  <c:v>16.7</c:v>
                </c:pt>
                <c:pt idx="70" formatCode="General">
                  <c:v>16.899999999999999</c:v>
                </c:pt>
                <c:pt idx="71" formatCode="General">
                  <c:v>17.2</c:v>
                </c:pt>
                <c:pt idx="72" formatCode="General">
                  <c:v>17.399999999999999</c:v>
                </c:pt>
                <c:pt idx="73" formatCode="General">
                  <c:v>17.5</c:v>
                </c:pt>
                <c:pt idx="74" formatCode="General">
                  <c:v>18.100000000000001</c:v>
                </c:pt>
                <c:pt idx="75" formatCode="General">
                  <c:v>18.5</c:v>
                </c:pt>
                <c:pt idx="76" formatCode="General">
                  <c:v>18.5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C28-4B8E-9679-A3DB87277A3E}"/>
            </c:ext>
          </c:extLst>
        </c:ser>
        <c:ser>
          <c:idx val="3"/>
          <c:order val="3"/>
          <c:tx>
            <c:v>Federal Government Expenditures (RHS)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'Data Figure 2'!$J$3:$J$79</c:f>
              <c:numCache>
                <c:formatCode>##,##0.0</c:formatCode>
                <c:ptCount val="77"/>
                <c:pt idx="0">
                  <c:v>18.899999999999999</c:v>
                </c:pt>
                <c:pt idx="1">
                  <c:v>19.899999999999999</c:v>
                </c:pt>
                <c:pt idx="2">
                  <c:v>18.3</c:v>
                </c:pt>
                <c:pt idx="3">
                  <c:v>16.8</c:v>
                </c:pt>
                <c:pt idx="4">
                  <c:v>16.100000000000001</c:v>
                </c:pt>
                <c:pt idx="5">
                  <c:v>16.5</c:v>
                </c:pt>
                <c:pt idx="6">
                  <c:v>17.399999999999999</c:v>
                </c:pt>
                <c:pt idx="7">
                  <c:v>18.2</c:v>
                </c:pt>
                <c:pt idx="8">
                  <c:v>17.2</c:v>
                </c:pt>
                <c:pt idx="9">
                  <c:v>17.8</c:v>
                </c:pt>
                <c:pt idx="10">
                  <c:v>18.2</c:v>
                </c:pt>
                <c:pt idx="11">
                  <c:v>18</c:v>
                </c:pt>
                <c:pt idx="12">
                  <c:v>17.899999999999999</c:v>
                </c:pt>
                <c:pt idx="13">
                  <c:v>16.600000000000001</c:v>
                </c:pt>
                <c:pt idx="14">
                  <c:v>17.2</c:v>
                </c:pt>
                <c:pt idx="15">
                  <c:v>18.8</c:v>
                </c:pt>
                <c:pt idx="16">
                  <c:v>19.8</c:v>
                </c:pt>
                <c:pt idx="17">
                  <c:v>18.7</c:v>
                </c:pt>
                <c:pt idx="18">
                  <c:v>18.600000000000001</c:v>
                </c:pt>
                <c:pt idx="19">
                  <c:v>18.8</c:v>
                </c:pt>
                <c:pt idx="20">
                  <c:v>18.899999999999999</c:v>
                </c:pt>
                <c:pt idx="21">
                  <c:v>18.100000000000001</c:v>
                </c:pt>
                <c:pt idx="22">
                  <c:v>18.100000000000001</c:v>
                </c:pt>
                <c:pt idx="23">
                  <c:v>20.6</c:v>
                </c:pt>
                <c:pt idx="24">
                  <c:v>20.8</c:v>
                </c:pt>
                <c:pt idx="25">
                  <c:v>20.2</c:v>
                </c:pt>
                <c:pt idx="26">
                  <c:v>20.100000000000001</c:v>
                </c:pt>
                <c:pt idx="27">
                  <c:v>19.600000000000001</c:v>
                </c:pt>
                <c:pt idx="28">
                  <c:v>21.1</c:v>
                </c:pt>
                <c:pt idx="29">
                  <c:v>21.6</c:v>
                </c:pt>
                <c:pt idx="30">
                  <c:v>22.5</c:v>
                </c:pt>
                <c:pt idx="31">
                  <c:v>22.8</c:v>
                </c:pt>
                <c:pt idx="32">
                  <c:v>21.5</c:v>
                </c:pt>
                <c:pt idx="33">
                  <c:v>22.2</c:v>
                </c:pt>
                <c:pt idx="34">
                  <c:v>21.8</c:v>
                </c:pt>
                <c:pt idx="35">
                  <c:v>21</c:v>
                </c:pt>
                <c:pt idx="36">
                  <c:v>20.6</c:v>
                </c:pt>
                <c:pt idx="37">
                  <c:v>20.5</c:v>
                </c:pt>
                <c:pt idx="38">
                  <c:v>21.2</c:v>
                </c:pt>
                <c:pt idx="39">
                  <c:v>21.7</c:v>
                </c:pt>
                <c:pt idx="40">
                  <c:v>21.5</c:v>
                </c:pt>
                <c:pt idx="41">
                  <c:v>20.7</c:v>
                </c:pt>
                <c:pt idx="42">
                  <c:v>20.3</c:v>
                </c:pt>
                <c:pt idx="43">
                  <c:v>20</c:v>
                </c:pt>
                <c:pt idx="44">
                  <c:v>19.600000000000001</c:v>
                </c:pt>
                <c:pt idx="45">
                  <c:v>18.899999999999999</c:v>
                </c:pt>
                <c:pt idx="46">
                  <c:v>18.5</c:v>
                </c:pt>
                <c:pt idx="47">
                  <c:v>17.899999999999999</c:v>
                </c:pt>
                <c:pt idx="48">
                  <c:v>17.600000000000001</c:v>
                </c:pt>
                <c:pt idx="49">
                  <c:v>17.600000000000001</c:v>
                </c:pt>
                <c:pt idx="50">
                  <c:v>18.5</c:v>
                </c:pt>
                <c:pt idx="51">
                  <c:v>19.100000000000001</c:v>
                </c:pt>
                <c:pt idx="52">
                  <c:v>19</c:v>
                </c:pt>
                <c:pt idx="53">
                  <c:v>19.2</c:v>
                </c:pt>
                <c:pt idx="54">
                  <c:v>19.399999999999999</c:v>
                </c:pt>
                <c:pt idx="55">
                  <c:v>19.100000000000001</c:v>
                </c:pt>
                <c:pt idx="56">
                  <c:v>20.2</c:v>
                </c:pt>
                <c:pt idx="57">
                  <c:v>24.4</c:v>
                </c:pt>
                <c:pt idx="58">
                  <c:v>23.4</c:v>
                </c:pt>
                <c:pt idx="59">
                  <c:v>23.4</c:v>
                </c:pt>
                <c:pt idx="60">
                  <c:v>22.1</c:v>
                </c:pt>
                <c:pt idx="61">
                  <c:v>20.9</c:v>
                </c:pt>
                <c:pt idx="62">
                  <c:v>20.3</c:v>
                </c:pt>
                <c:pt idx="63">
                  <c:v>20.5</c:v>
                </c:pt>
                <c:pt idx="64">
                  <c:v>20.9</c:v>
                </c:pt>
                <c:pt idx="65">
                  <c:v>20.8</c:v>
                </c:pt>
                <c:pt idx="66" formatCode="General">
                  <c:v>20.6</c:v>
                </c:pt>
                <c:pt idx="67" formatCode="General">
                  <c:v>21.2</c:v>
                </c:pt>
                <c:pt idx="68" formatCode="General">
                  <c:v>21.3</c:v>
                </c:pt>
                <c:pt idx="69" formatCode="General">
                  <c:v>21.6</c:v>
                </c:pt>
                <c:pt idx="70" formatCode="General">
                  <c:v>22.3</c:v>
                </c:pt>
                <c:pt idx="71" formatCode="General">
                  <c:v>22.3</c:v>
                </c:pt>
                <c:pt idx="72" formatCode="General">
                  <c:v>22.2</c:v>
                </c:pt>
                <c:pt idx="73" formatCode="General">
                  <c:v>22.6</c:v>
                </c:pt>
                <c:pt idx="74" formatCode="General">
                  <c:v>22.9</c:v>
                </c:pt>
                <c:pt idx="75" formatCode="General">
                  <c:v>23.1</c:v>
                </c:pt>
                <c:pt idx="76" formatCode="General">
                  <c:v>23.6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C28-4B8E-9679-A3DB87277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152512"/>
        <c:axId val="239150592"/>
      </c:lineChart>
      <c:catAx>
        <c:axId val="23946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467904"/>
        <c:crosses val="autoZero"/>
        <c:auto val="1"/>
        <c:lblAlgn val="ctr"/>
        <c:lblOffset val="100"/>
        <c:noMultiLvlLbl val="0"/>
      </c:catAx>
      <c:valAx>
        <c:axId val="239467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state</a:t>
                </a:r>
                <a:r>
                  <a:rPr lang="en-US" baseline="0"/>
                  <a:t>/local and federal government total debt (percent of GDP)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466368"/>
        <c:crosses val="autoZero"/>
        <c:crossBetween val="between"/>
      </c:valAx>
      <c:valAx>
        <c:axId val="239150592"/>
        <c:scaling>
          <c:orientation val="minMax"/>
          <c:min val="1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federal</a:t>
                </a:r>
                <a:r>
                  <a:rPr lang="en-US" baseline="0"/>
                  <a:t> government spending and revenue (percent of GDP)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152512"/>
        <c:crosses val="max"/>
        <c:crossBetween val="between"/>
      </c:valAx>
      <c:catAx>
        <c:axId val="239152512"/>
        <c:scaling>
          <c:orientation val="minMax"/>
        </c:scaling>
        <c:delete val="1"/>
        <c:axPos val="b"/>
        <c:majorTickMark val="out"/>
        <c:minorTickMark val="none"/>
        <c:tickLblPos val="nextTo"/>
        <c:crossAx val="23915059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accent1"/>
          </a:solidFill>
        </a:ln>
        <a:effectLst/>
      </c:spPr>
    </c:plotArea>
    <c:legend>
      <c:legendPos val="t"/>
      <c:layout>
        <c:manualLayout>
          <c:xMode val="edge"/>
          <c:yMode val="edge"/>
          <c:x val="4.990716395219889E-3"/>
          <c:y val="6.488142439421074E-2"/>
          <c:w val="0.99441460675868576"/>
          <c:h val="6.5205399284325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37B6CDAA-53E2-48B5-80FA-950A7578114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0.82772</cdr:x>
      <cdr:y>0.13041</cdr:y>
    </cdr:from>
    <cdr:to>
      <cdr:x>0.95644</cdr:x>
      <cdr:y>0.92486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E63298E-771F-4222-9117-233EDD65D895}"/>
            </a:ext>
          </a:extLst>
        </cdr:cNvPr>
        <cdr:cNvSpPr txBox="1"/>
      </cdr:nvSpPr>
      <cdr:spPr>
        <a:xfrm xmlns:a="http://schemas.openxmlformats.org/drawingml/2006/main">
          <a:off x="7173178" y="820615"/>
          <a:ext cx="1115512" cy="4999294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>
            <a:alpha val="17000"/>
          </a:srgbClr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0.8297</cdr:x>
      <cdr:y>0.13157</cdr:y>
    </cdr:from>
    <cdr:to>
      <cdr:x>0.95545</cdr:x>
      <cdr:y>0.28643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F747F727-2F55-46DE-946A-8DED8F5F969C}"/>
            </a:ext>
          </a:extLst>
        </cdr:cNvPr>
        <cdr:cNvSpPr txBox="1"/>
      </cdr:nvSpPr>
      <cdr:spPr>
        <a:xfrm xmlns:a="http://schemas.openxmlformats.org/drawingml/2006/main">
          <a:off x="7190337" y="827942"/>
          <a:ext cx="1089773" cy="974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0"/>
            <a:t>Predicted</a:t>
          </a:r>
          <a:r>
            <a:rPr lang="en-US" sz="800" b="0" baseline="0"/>
            <a:t> data, based on CBO (2018a) federal debt path and assuming state and local government debt fixed at 2017 levels</a:t>
          </a:r>
          <a:endParaRPr lang="en-US" sz="800" b="0"/>
        </a:p>
      </cdr:txBody>
    </cdr:sp>
  </cdr:relSizeAnchor>
  <cdr:relSizeAnchor xmlns:cdr="http://schemas.openxmlformats.org/drawingml/2006/chartDrawing">
    <cdr:from>
      <cdr:x>0.63325</cdr:x>
      <cdr:y>0.31011</cdr:y>
    </cdr:from>
    <cdr:to>
      <cdr:x>0.63564</cdr:x>
      <cdr:y>0.92798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xmlns="" id="{7C6DDD40-26E5-4D23-9183-D823696E2958}"/>
            </a:ext>
          </a:extLst>
        </cdr:cNvPr>
        <cdr:cNvCxnSpPr/>
      </cdr:nvCxnSpPr>
      <cdr:spPr>
        <a:xfrm xmlns:a="http://schemas.openxmlformats.org/drawingml/2006/main" flipH="1">
          <a:off x="5487865" y="1951443"/>
          <a:ext cx="20711" cy="388811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0.4505</cdr:x>
      <cdr:y>0.14344</cdr:y>
    </cdr:from>
    <cdr:to>
      <cdr:x>0.63861</cdr:x>
      <cdr:y>0.32787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xmlns="" id="{971CFBE8-048C-4D65-8A75-7865C0A421BE}"/>
            </a:ext>
          </a:extLst>
        </cdr:cNvPr>
        <cdr:cNvSpPr txBox="1"/>
      </cdr:nvSpPr>
      <cdr:spPr>
        <a:xfrm xmlns:a="http://schemas.openxmlformats.org/drawingml/2006/main">
          <a:off x="3904392" y="901013"/>
          <a:ext cx="1630405" cy="1158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0"/>
            <a:t>SNA2008-compliant data used from 2001</a:t>
          </a:r>
          <a:r>
            <a:rPr lang="en-US" sz="800" b="0" baseline="0"/>
            <a:t> onwards for federal government debt, excluding unfunded pension liabilities from federal government defined-benefit pension plans. Pre-2001 data refers to total outstanding federal government debt</a:t>
          </a:r>
          <a:endParaRPr lang="en-US" sz="800" b="0"/>
        </a:p>
      </cdr:txBody>
    </cdr:sp>
  </cdr:relSizeAnchor>
  <cdr:relSizeAnchor xmlns:cdr="http://schemas.openxmlformats.org/drawingml/2006/chartDrawing">
    <cdr:from>
      <cdr:x>0.6</cdr:x>
      <cdr:y>0.31011</cdr:y>
    </cdr:from>
    <cdr:to>
      <cdr:x>0.63168</cdr:x>
      <cdr:y>0.36475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0C133C3E-CBA7-411D-82DD-BB6591F1274D}"/>
            </a:ext>
          </a:extLst>
        </cdr:cNvPr>
        <cdr:cNvCxnSpPr/>
      </cdr:nvCxnSpPr>
      <cdr:spPr>
        <a:xfrm xmlns:a="http://schemas.openxmlformats.org/drawingml/2006/main">
          <a:off x="5200135" y="1947905"/>
          <a:ext cx="274595" cy="34324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0.06436</cdr:x>
      <cdr:y>0.6735</cdr:y>
    </cdr:from>
    <cdr:to>
      <cdr:x>0.64059</cdr:x>
      <cdr:y>0.67896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xmlns="" id="{7C6BAFC2-C672-4D6A-A0C4-5C34EB25BBDA}"/>
            </a:ext>
          </a:extLst>
        </cdr:cNvPr>
        <cdr:cNvCxnSpPr/>
      </cdr:nvCxnSpPr>
      <cdr:spPr>
        <a:xfrm xmlns:a="http://schemas.openxmlformats.org/drawingml/2006/main">
          <a:off x="557770" y="4230473"/>
          <a:ext cx="4994189" cy="34324"/>
        </a:xfrm>
        <a:prstGeom xmlns:a="http://schemas.openxmlformats.org/drawingml/2006/main" prst="line">
          <a:avLst/>
        </a:prstGeom>
        <a:ln xmlns:a="http://schemas.openxmlformats.org/drawingml/2006/main" w="22225"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0.12277</cdr:x>
      <cdr:y>0.25546</cdr:y>
    </cdr:from>
    <cdr:to>
      <cdr:x>0.24356</cdr:x>
      <cdr:y>0.36475</cdr:y>
    </cdr:to>
    <cdr:sp macro="" textlink="">
      <cdr:nvSpPr>
        <cdr:cNvPr id="12" name="TextBox 11">
          <a:extLst xmlns:a="http://schemas.openxmlformats.org/drawingml/2006/main">
            <a:ext uri="{FF2B5EF4-FFF2-40B4-BE49-F238E27FC236}">
              <a16:creationId xmlns:a16="http://schemas.microsoft.com/office/drawing/2014/main" xmlns="" id="{352D5829-4593-41B6-AE89-D7ADB3C39BFA}"/>
            </a:ext>
          </a:extLst>
        </cdr:cNvPr>
        <cdr:cNvSpPr txBox="1"/>
      </cdr:nvSpPr>
      <cdr:spPr>
        <a:xfrm xmlns:a="http://schemas.openxmlformats.org/drawingml/2006/main">
          <a:off x="1064054" y="1604662"/>
          <a:ext cx="1046892" cy="686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0">
              <a:solidFill>
                <a:schemeClr val="accent1"/>
              </a:solidFill>
            </a:rPr>
            <a:t>1952-2002 average</a:t>
          </a:r>
          <a:r>
            <a:rPr lang="en-US" sz="800" b="0" baseline="0">
              <a:solidFill>
                <a:schemeClr val="accent1"/>
              </a:solidFill>
            </a:rPr>
            <a:t> federal government revenue: 17.6% of GDP</a:t>
          </a:r>
          <a:endParaRPr lang="en-US" sz="800" b="0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0.11782</cdr:x>
      <cdr:y>0.34836</cdr:y>
    </cdr:from>
    <cdr:to>
      <cdr:x>0.14455</cdr:x>
      <cdr:y>0.66667</cdr:y>
    </cdr:to>
    <cdr:cxnSp macro="">
      <cdr:nvCxnSpPr>
        <cdr:cNvPr id="14" name="Straight Arrow Connector 13">
          <a:extLst xmlns:a="http://schemas.openxmlformats.org/drawingml/2006/main">
            <a:ext uri="{FF2B5EF4-FFF2-40B4-BE49-F238E27FC236}">
              <a16:creationId xmlns:a16="http://schemas.microsoft.com/office/drawing/2014/main" xmlns="" id="{51506726-BAF9-4B5B-991B-386EDC55F3AF}"/>
            </a:ext>
          </a:extLst>
        </cdr:cNvPr>
        <cdr:cNvCxnSpPr/>
      </cdr:nvCxnSpPr>
      <cdr:spPr>
        <a:xfrm xmlns:a="http://schemas.openxmlformats.org/drawingml/2006/main" flipH="1">
          <a:off x="1021149" y="2188176"/>
          <a:ext cx="231689" cy="1999392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0.27022</cdr:x>
      <cdr:y>0.21984</cdr:y>
    </cdr:from>
    <cdr:to>
      <cdr:x>0.39101</cdr:x>
      <cdr:y>0.32913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62172087-F593-48AA-B70C-ABD74C35BB4B}"/>
            </a:ext>
          </a:extLst>
        </cdr:cNvPr>
        <cdr:cNvSpPr txBox="1"/>
      </cdr:nvSpPr>
      <cdr:spPr>
        <a:xfrm xmlns:a="http://schemas.openxmlformats.org/drawingml/2006/main">
          <a:off x="2341948" y="1380867"/>
          <a:ext cx="1046892" cy="686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solidFill>
                <a:srgbClr val="FF0000"/>
              </a:solidFill>
            </a:rPr>
            <a:t>1952-2002 average</a:t>
          </a:r>
          <a:r>
            <a:rPr lang="en-US" sz="800" b="0" baseline="0">
              <a:solidFill>
                <a:srgbClr val="FF0000"/>
              </a:solidFill>
            </a:rPr>
            <a:t> federal government spending: 19.3% of GDP</a:t>
          </a:r>
          <a:endParaRPr lang="en-US" sz="800" b="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0.06725</cdr:x>
      <cdr:y>0.54224</cdr:y>
    </cdr:from>
    <cdr:to>
      <cdr:x>0.6396</cdr:x>
      <cdr:y>0.54235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xmlns="" id="{F9B023DC-53F5-4BFD-9564-BB1B86A23BBD}"/>
            </a:ext>
          </a:extLst>
        </cdr:cNvPr>
        <cdr:cNvCxnSpPr/>
      </cdr:nvCxnSpPr>
      <cdr:spPr>
        <a:xfrm xmlns:a="http://schemas.openxmlformats.org/drawingml/2006/main">
          <a:off x="582827" y="3406002"/>
          <a:ext cx="4960551" cy="686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0.28416</cdr:x>
      <cdr:y>0.31148</cdr:y>
    </cdr:from>
    <cdr:to>
      <cdr:x>0.28614</cdr:x>
      <cdr:y>0.53415</cdr:y>
    </cdr:to>
    <cdr:cxnSp macro="">
      <cdr:nvCxnSpPr>
        <cdr:cNvPr id="19" name="Straight Arrow Connector 18">
          <a:extLst xmlns:a="http://schemas.openxmlformats.org/drawingml/2006/main">
            <a:ext uri="{FF2B5EF4-FFF2-40B4-BE49-F238E27FC236}">
              <a16:creationId xmlns:a16="http://schemas.microsoft.com/office/drawing/2014/main" xmlns="" id="{F582966B-7FA8-476B-9A9A-C21ED69FDFE7}"/>
            </a:ext>
          </a:extLst>
        </cdr:cNvPr>
        <cdr:cNvCxnSpPr/>
      </cdr:nvCxnSpPr>
      <cdr:spPr>
        <a:xfrm xmlns:a="http://schemas.openxmlformats.org/drawingml/2006/main" flipH="1">
          <a:off x="2462770" y="1956486"/>
          <a:ext cx="17162" cy="139871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0.09109</cdr:x>
      <cdr:y>0.80454</cdr:y>
    </cdr:from>
    <cdr:to>
      <cdr:x>0.71099</cdr:x>
      <cdr:y>0.91257</cdr:y>
    </cdr:to>
    <cdr:sp macro="" textlink="">
      <cdr:nvSpPr>
        <cdr:cNvPr id="20" name="TextBox 19">
          <a:extLst xmlns:a="http://schemas.openxmlformats.org/drawingml/2006/main">
            <a:ext uri="{FF2B5EF4-FFF2-40B4-BE49-F238E27FC236}">
              <a16:creationId xmlns:a16="http://schemas.microsoft.com/office/drawing/2014/main" xmlns="" id="{4392AB3A-D227-4589-9EE4-0F68A9F19648}"/>
            </a:ext>
          </a:extLst>
        </cdr:cNvPr>
        <cdr:cNvSpPr txBox="1"/>
      </cdr:nvSpPr>
      <cdr:spPr>
        <a:xfrm xmlns:a="http://schemas.openxmlformats.org/drawingml/2006/main">
          <a:off x="789545" y="5067300"/>
          <a:ext cx="5373130" cy="6804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i="0"/>
            <a:t>SNA2008 = System</a:t>
          </a:r>
          <a:r>
            <a:rPr lang="en-US" sz="900" b="0" i="0" baseline="0"/>
            <a:t> of National Accounts 2008; p = projected</a:t>
          </a:r>
          <a:endParaRPr lang="en-US" sz="900" b="0" i="0"/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i="1"/>
            <a:t>Sources</a:t>
          </a:r>
          <a:r>
            <a:rPr lang="en-US" sz="900" b="0" i="0"/>
            <a:t>:</a:t>
          </a:r>
          <a:r>
            <a:rPr lang="en-US" sz="900" b="0" i="0" baseline="0"/>
            <a:t> CBO (2018a); US Treasury</a:t>
          </a:r>
          <a:r>
            <a:rPr lang="en-US" sz="900">
              <a:effectLst/>
              <a:latin typeface="+mn-lt"/>
              <a:ea typeface="+mn-ea"/>
              <a:cs typeface="+mn-cs"/>
            </a:rPr>
            <a:t>, Historical Debt Outstanding Database, </a:t>
          </a:r>
          <a:r>
            <a:rPr lang="en-US" sz="9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www.treasurydirect.gov/govt/reports/pd/histdebt/histdebt.htm</a:t>
          </a:r>
          <a:r>
            <a:rPr lang="en-US" sz="900" b="0" i="0" baseline="0"/>
            <a:t>; IMF </a:t>
          </a:r>
          <a:r>
            <a:rPr lang="en-US" sz="900" b="0" i="1" baseline="0"/>
            <a:t>World Economic Outlook </a:t>
          </a:r>
          <a:r>
            <a:rPr lang="en-US" sz="900" b="0" i="0" baseline="0"/>
            <a:t>database; </a:t>
          </a:r>
          <a:r>
            <a:rPr lang="en-US" sz="900">
              <a:effectLst/>
              <a:latin typeface="+mn-lt"/>
              <a:ea typeface="+mn-ea"/>
              <a:cs typeface="+mn-cs"/>
            </a:rPr>
            <a:t>Federal Reserve Bank of St. Louis, Federal Reserve Economic Data (FRED), </a:t>
          </a:r>
          <a:r>
            <a:rPr lang="en-US" sz="9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https://fred.stlouisfed.org/</a:t>
          </a:r>
          <a:r>
            <a:rPr lang="en-US" sz="900">
              <a:effectLst/>
              <a:latin typeface="+mn-lt"/>
              <a:ea typeface="+mn-ea"/>
              <a:cs typeface="+mn-cs"/>
            </a:rPr>
            <a:t> </a:t>
          </a:r>
        </a:p>
        <a:p xmlns:a="http://schemas.openxmlformats.org/drawingml/2006/main">
          <a:endParaRPr lang="en-US" sz="900" b="0" i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reasurydirect.gov/govt/reports/pd/mspd/mspd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topLeftCell="A47" workbookViewId="0">
      <selection activeCell="C75" sqref="C75"/>
    </sheetView>
  </sheetViews>
  <sheetFormatPr defaultRowHeight="15" x14ac:dyDescent="0.25"/>
  <cols>
    <col min="2" max="2" width="19.140625" bestFit="1" customWidth="1"/>
    <col min="5" max="5" width="12" bestFit="1" customWidth="1"/>
  </cols>
  <sheetData>
    <row r="1" spans="1:11" ht="15.75" thickBot="1" x14ac:dyDescent="0.3">
      <c r="A1" s="1" t="s">
        <v>0</v>
      </c>
    </row>
    <row r="2" spans="1:11" x14ac:dyDescent="0.25">
      <c r="A2" s="3" t="s">
        <v>1</v>
      </c>
      <c r="B2" s="4" t="s">
        <v>2</v>
      </c>
    </row>
    <row r="3" spans="1:11" ht="15.75" thickBot="1" x14ac:dyDescent="0.3">
      <c r="A3" s="5">
        <v>1952</v>
      </c>
      <c r="B3" s="6">
        <v>259105178785.42999</v>
      </c>
      <c r="C3" s="15">
        <v>29.675000000000001</v>
      </c>
      <c r="D3" s="18">
        <v>367.7</v>
      </c>
      <c r="E3" s="16">
        <f>(B3+(C3*1000000000))/(D3*1000000000)</f>
        <v>0.78536899316135433</v>
      </c>
      <c r="F3" s="16">
        <f>C3/D3</f>
        <v>8.0704378569485993E-2</v>
      </c>
      <c r="G3" s="16">
        <f>E3-F3</f>
        <v>0.70466461459186835</v>
      </c>
      <c r="I3" s="20">
        <v>18.5</v>
      </c>
      <c r="J3" s="20">
        <v>18.899999999999999</v>
      </c>
      <c r="K3">
        <v>1952</v>
      </c>
    </row>
    <row r="4" spans="1:11" ht="15.75" thickBot="1" x14ac:dyDescent="0.3">
      <c r="A4" s="5">
        <v>19540</v>
      </c>
      <c r="B4" s="6">
        <v>266071061638.57001</v>
      </c>
      <c r="C4" s="15">
        <v>34.637</v>
      </c>
      <c r="D4" s="18">
        <v>389.7</v>
      </c>
      <c r="E4" s="16">
        <f t="shared" ref="E4:E51" si="0">(B4+(C4*1000000000))/(D4*1000000000)</f>
        <v>0.77163988103302539</v>
      </c>
      <c r="F4" s="16">
        <f t="shared" ref="F4:F67" si="1">C4/D4</f>
        <v>8.8881190659481663E-2</v>
      </c>
      <c r="G4" s="16">
        <f t="shared" ref="G4:G51" si="2">E4-F4</f>
        <v>0.68275869037354375</v>
      </c>
      <c r="I4" s="20">
        <v>18.2</v>
      </c>
      <c r="J4" s="20">
        <v>19.899999999999999</v>
      </c>
      <c r="K4">
        <v>1953</v>
      </c>
    </row>
    <row r="5" spans="1:11" ht="15.75" thickBot="1" x14ac:dyDescent="0.3">
      <c r="A5" s="5">
        <v>19905</v>
      </c>
      <c r="B5" s="6">
        <v>271259599108.45999</v>
      </c>
      <c r="C5" s="15">
        <v>39.829000000000001</v>
      </c>
      <c r="D5" s="18">
        <v>391.1</v>
      </c>
      <c r="E5" s="16">
        <f t="shared" si="0"/>
        <v>0.79541958350411646</v>
      </c>
      <c r="F5" s="16">
        <f t="shared" si="1"/>
        <v>0.10183840450012784</v>
      </c>
      <c r="G5" s="16">
        <f t="shared" si="2"/>
        <v>0.69358117900398863</v>
      </c>
      <c r="I5" s="20">
        <v>18</v>
      </c>
      <c r="J5" s="20">
        <v>18.3</v>
      </c>
      <c r="K5" s="17">
        <v>1954</v>
      </c>
    </row>
    <row r="6" spans="1:11" ht="15.75" thickBot="1" x14ac:dyDescent="0.3">
      <c r="A6" s="5">
        <v>20270</v>
      </c>
      <c r="B6" s="6">
        <v>274374222802.62</v>
      </c>
      <c r="C6" s="15">
        <v>45.109000000000002</v>
      </c>
      <c r="D6" s="18">
        <v>426.2</v>
      </c>
      <c r="E6" s="16">
        <f t="shared" si="0"/>
        <v>0.7496086879460816</v>
      </c>
      <c r="F6" s="16">
        <f t="shared" si="1"/>
        <v>0.10583998122946973</v>
      </c>
      <c r="G6" s="16">
        <f t="shared" si="2"/>
        <v>0.6437687067166119</v>
      </c>
      <c r="I6" s="20">
        <v>16.100000000000001</v>
      </c>
      <c r="J6" s="20">
        <v>16.8</v>
      </c>
      <c r="K6" s="17">
        <v>1955</v>
      </c>
    </row>
    <row r="7" spans="1:11" ht="15.75" thickBot="1" x14ac:dyDescent="0.3">
      <c r="A7" s="5">
        <v>20636</v>
      </c>
      <c r="B7" s="6">
        <v>272750813649.32001</v>
      </c>
      <c r="C7" s="15">
        <v>49.533000000000001</v>
      </c>
      <c r="D7" s="18">
        <v>450.1</v>
      </c>
      <c r="E7" s="16">
        <f t="shared" si="0"/>
        <v>0.71602713541284158</v>
      </c>
      <c r="F7" s="16">
        <f t="shared" si="1"/>
        <v>0.11004887802710508</v>
      </c>
      <c r="G7" s="16">
        <f t="shared" si="2"/>
        <v>0.60597825738573652</v>
      </c>
      <c r="I7" s="20">
        <v>17</v>
      </c>
      <c r="J7" s="20">
        <v>16.100000000000001</v>
      </c>
      <c r="K7" s="17">
        <v>1956</v>
      </c>
    </row>
    <row r="8" spans="1:11" ht="15.75" thickBot="1" x14ac:dyDescent="0.3">
      <c r="A8" s="5">
        <v>21001</v>
      </c>
      <c r="B8" s="6">
        <v>270527171896.42999</v>
      </c>
      <c r="C8" s="15">
        <v>53.835999999999999</v>
      </c>
      <c r="D8" s="18">
        <v>474.9</v>
      </c>
      <c r="E8" s="16">
        <f t="shared" si="0"/>
        <v>0.68301362791415032</v>
      </c>
      <c r="F8" s="16">
        <f t="shared" si="1"/>
        <v>0.11336281322383659</v>
      </c>
      <c r="G8" s="16">
        <f t="shared" si="2"/>
        <v>0.56965081469031376</v>
      </c>
      <c r="I8" s="20">
        <v>17.2</v>
      </c>
      <c r="J8" s="20">
        <v>16.5</v>
      </c>
      <c r="K8" s="17">
        <v>1957</v>
      </c>
    </row>
    <row r="9" spans="1:11" ht="15.75" thickBot="1" x14ac:dyDescent="0.3">
      <c r="A9" s="5">
        <v>21366</v>
      </c>
      <c r="B9" s="6">
        <v>276343217745.81</v>
      </c>
      <c r="C9" s="15">
        <v>59.33</v>
      </c>
      <c r="D9" s="18">
        <v>482</v>
      </c>
      <c r="E9" s="16">
        <f t="shared" si="0"/>
        <v>0.69641746420292527</v>
      </c>
      <c r="F9" s="16">
        <f t="shared" si="1"/>
        <v>0.12309128630705393</v>
      </c>
      <c r="G9" s="16">
        <f t="shared" si="2"/>
        <v>0.57332617789587137</v>
      </c>
      <c r="I9" s="20">
        <v>16.8</v>
      </c>
      <c r="J9" s="20">
        <v>17.399999999999999</v>
      </c>
      <c r="K9" s="17">
        <v>1958</v>
      </c>
    </row>
    <row r="10" spans="1:11" ht="15.75" thickBot="1" x14ac:dyDescent="0.3">
      <c r="A10" s="5">
        <v>21731</v>
      </c>
      <c r="B10" s="6">
        <v>284705907078.21997</v>
      </c>
      <c r="C10" s="15">
        <v>65.575000000000003</v>
      </c>
      <c r="D10" s="18">
        <v>522.5</v>
      </c>
      <c r="E10" s="16">
        <f t="shared" si="0"/>
        <v>0.6703940805324784</v>
      </c>
      <c r="F10" s="16">
        <f t="shared" si="1"/>
        <v>0.12550239234449762</v>
      </c>
      <c r="G10" s="16">
        <f t="shared" si="2"/>
        <v>0.54489168818798084</v>
      </c>
      <c r="I10" s="20">
        <v>15.7</v>
      </c>
      <c r="J10" s="20">
        <v>18.2</v>
      </c>
      <c r="K10" s="17">
        <v>1959</v>
      </c>
    </row>
    <row r="11" spans="1:11" ht="15.75" thickBot="1" x14ac:dyDescent="0.3">
      <c r="A11" s="5">
        <v>22097</v>
      </c>
      <c r="B11" s="6">
        <v>286330760848.37</v>
      </c>
      <c r="C11" s="15">
        <v>71.174000000000007</v>
      </c>
      <c r="D11" s="18">
        <v>543.29999999999995</v>
      </c>
      <c r="E11" s="16">
        <f t="shared" si="0"/>
        <v>0.65802459202718577</v>
      </c>
      <c r="F11" s="16">
        <f t="shared" si="1"/>
        <v>0.13100312902632066</v>
      </c>
      <c r="G11" s="16">
        <f t="shared" si="2"/>
        <v>0.52702146300086516</v>
      </c>
      <c r="I11" s="20">
        <v>17.3</v>
      </c>
      <c r="J11" s="20">
        <v>17.2</v>
      </c>
      <c r="K11" s="17">
        <v>1960</v>
      </c>
    </row>
    <row r="12" spans="1:11" ht="15.75" thickBot="1" x14ac:dyDescent="0.3">
      <c r="A12" s="5">
        <v>22462</v>
      </c>
      <c r="B12" s="6">
        <v>288970938610.04999</v>
      </c>
      <c r="C12" s="15">
        <v>76.459000000000003</v>
      </c>
      <c r="D12" s="18">
        <v>563.29999999999995</v>
      </c>
      <c r="E12" s="16">
        <f t="shared" si="0"/>
        <v>0.64873058514122139</v>
      </c>
      <c r="F12" s="16">
        <f t="shared" si="1"/>
        <v>0.13573406710456243</v>
      </c>
      <c r="G12" s="16">
        <f t="shared" si="2"/>
        <v>0.51299651803665891</v>
      </c>
      <c r="I12" s="20">
        <v>17.2</v>
      </c>
      <c r="J12" s="20">
        <v>17.8</v>
      </c>
      <c r="K12" s="17">
        <v>1961</v>
      </c>
    </row>
    <row r="13" spans="1:11" ht="15.75" thickBot="1" x14ac:dyDescent="0.3">
      <c r="A13" s="5">
        <v>22827</v>
      </c>
      <c r="B13" s="6">
        <v>298200822720.87</v>
      </c>
      <c r="C13" s="15">
        <v>82.316000000000003</v>
      </c>
      <c r="D13" s="18">
        <v>605.1</v>
      </c>
      <c r="E13" s="16">
        <f t="shared" si="0"/>
        <v>0.62884948392145101</v>
      </c>
      <c r="F13" s="16">
        <f t="shared" si="1"/>
        <v>0.13603701867459925</v>
      </c>
      <c r="G13" s="16">
        <f t="shared" si="2"/>
        <v>0.49281246524685174</v>
      </c>
      <c r="I13" s="20">
        <v>17</v>
      </c>
      <c r="J13" s="20">
        <v>18.2</v>
      </c>
      <c r="K13" s="17">
        <v>1962</v>
      </c>
    </row>
    <row r="14" spans="1:11" ht="15.75" thickBot="1" x14ac:dyDescent="0.3">
      <c r="A14" s="5">
        <v>23192</v>
      </c>
      <c r="B14" s="6">
        <v>305859632996.40997</v>
      </c>
      <c r="C14" s="15">
        <v>88.052999999999997</v>
      </c>
      <c r="D14" s="18">
        <v>638.6</v>
      </c>
      <c r="E14" s="16">
        <f t="shared" si="0"/>
        <v>0.6168378217920607</v>
      </c>
      <c r="F14" s="16">
        <f t="shared" si="1"/>
        <v>0.13788443470090822</v>
      </c>
      <c r="G14" s="16">
        <f t="shared" si="2"/>
        <v>0.47895338709115248</v>
      </c>
      <c r="I14" s="20">
        <v>17.2</v>
      </c>
      <c r="J14" s="20">
        <v>18</v>
      </c>
      <c r="K14" s="17">
        <v>1963</v>
      </c>
    </row>
    <row r="15" spans="1:11" ht="15.75" thickBot="1" x14ac:dyDescent="0.3">
      <c r="A15" s="5">
        <v>23558</v>
      </c>
      <c r="B15" s="6">
        <v>311712899257.29999</v>
      </c>
      <c r="C15" s="15">
        <v>94.132000000000005</v>
      </c>
      <c r="D15" s="18">
        <v>685.8</v>
      </c>
      <c r="E15" s="16">
        <f t="shared" si="0"/>
        <v>0.5917831718537474</v>
      </c>
      <c r="F15" s="16">
        <f t="shared" si="1"/>
        <v>0.13725867599883348</v>
      </c>
      <c r="G15" s="16">
        <f t="shared" si="2"/>
        <v>0.45452449585491395</v>
      </c>
      <c r="I15" s="20">
        <v>17</v>
      </c>
      <c r="J15" s="20">
        <v>17.899999999999999</v>
      </c>
      <c r="K15" s="17">
        <v>1964</v>
      </c>
    </row>
    <row r="16" spans="1:11" ht="15.75" thickBot="1" x14ac:dyDescent="0.3">
      <c r="A16" s="5">
        <v>23923</v>
      </c>
      <c r="B16" s="6">
        <v>317273898983.64001</v>
      </c>
      <c r="C16" s="15">
        <v>101.624</v>
      </c>
      <c r="D16" s="18">
        <v>743.7</v>
      </c>
      <c r="E16" s="16">
        <f t="shared" si="0"/>
        <v>0.5632619322087401</v>
      </c>
      <c r="F16" s="16">
        <f t="shared" si="1"/>
        <v>0.13664649724351216</v>
      </c>
      <c r="G16" s="16">
        <f t="shared" si="2"/>
        <v>0.42661543496522791</v>
      </c>
      <c r="I16" s="20">
        <v>16.399999999999999</v>
      </c>
      <c r="J16" s="20">
        <v>16.600000000000001</v>
      </c>
      <c r="K16" s="17">
        <v>1965</v>
      </c>
    </row>
    <row r="17" spans="1:11" ht="15.75" thickBot="1" x14ac:dyDescent="0.3">
      <c r="A17" s="5">
        <v>24288</v>
      </c>
      <c r="B17" s="6">
        <v>319907087795.47998</v>
      </c>
      <c r="C17" s="15">
        <v>108.73099999999999</v>
      </c>
      <c r="D17" s="18">
        <v>815</v>
      </c>
      <c r="E17" s="16">
        <f t="shared" si="0"/>
        <v>0.52593630404353375</v>
      </c>
      <c r="F17" s="16">
        <f t="shared" si="1"/>
        <v>0.1334122699386503</v>
      </c>
      <c r="G17" s="16">
        <f t="shared" si="2"/>
        <v>0.39252403410488346</v>
      </c>
      <c r="I17" s="20">
        <v>16.7</v>
      </c>
      <c r="J17" s="20">
        <v>17.2</v>
      </c>
      <c r="K17" s="17">
        <v>1966</v>
      </c>
    </row>
    <row r="18" spans="1:11" ht="15.75" thickBot="1" x14ac:dyDescent="0.3">
      <c r="A18" s="5">
        <v>24653</v>
      </c>
      <c r="B18" s="6">
        <v>326220937794.53998</v>
      </c>
      <c r="C18" s="15">
        <v>115.889</v>
      </c>
      <c r="D18" s="18">
        <v>861.7</v>
      </c>
      <c r="E18" s="16">
        <f t="shared" si="0"/>
        <v>0.51306712056927006</v>
      </c>
      <c r="F18" s="16">
        <f t="shared" si="1"/>
        <v>0.13448880120691656</v>
      </c>
      <c r="G18" s="16">
        <f t="shared" si="2"/>
        <v>0.37857831936235353</v>
      </c>
      <c r="I18" s="20">
        <v>17.8</v>
      </c>
      <c r="J18" s="20">
        <v>18.8</v>
      </c>
      <c r="K18" s="17">
        <v>1967</v>
      </c>
    </row>
    <row r="19" spans="1:11" ht="15.75" thickBot="1" x14ac:dyDescent="0.3">
      <c r="A19" s="5">
        <v>25019</v>
      </c>
      <c r="B19" s="6">
        <v>347578406425.88</v>
      </c>
      <c r="C19" s="15">
        <v>123.197</v>
      </c>
      <c r="D19" s="18">
        <v>942.5</v>
      </c>
      <c r="E19" s="16">
        <f t="shared" si="0"/>
        <v>0.49949645244125201</v>
      </c>
      <c r="F19" s="16">
        <f t="shared" si="1"/>
        <v>0.1307129973474801</v>
      </c>
      <c r="G19" s="16">
        <f t="shared" si="2"/>
        <v>0.36878345509377192</v>
      </c>
      <c r="I19" s="20">
        <v>17</v>
      </c>
      <c r="J19" s="20">
        <v>19.8</v>
      </c>
      <c r="K19" s="17">
        <v>1968</v>
      </c>
    </row>
    <row r="20" spans="1:11" ht="15.75" thickBot="1" x14ac:dyDescent="0.3">
      <c r="A20" s="5">
        <v>25384</v>
      </c>
      <c r="B20" s="6">
        <v>353720253841.40997</v>
      </c>
      <c r="C20" s="15">
        <v>136.32499999999999</v>
      </c>
      <c r="D20" s="18">
        <v>1019.9</v>
      </c>
      <c r="E20" s="16">
        <f t="shared" si="0"/>
        <v>0.48048362961212859</v>
      </c>
      <c r="F20" s="16">
        <f t="shared" si="1"/>
        <v>0.13366506520247082</v>
      </c>
      <c r="G20" s="16">
        <f t="shared" si="2"/>
        <v>0.34681856440965775</v>
      </c>
      <c r="I20" s="20">
        <v>19</v>
      </c>
      <c r="J20" s="20">
        <v>18.7</v>
      </c>
      <c r="K20" s="17">
        <v>1969</v>
      </c>
    </row>
    <row r="21" spans="1:11" ht="15.75" thickBot="1" x14ac:dyDescent="0.3">
      <c r="A21" s="5">
        <v>25749</v>
      </c>
      <c r="B21" s="6">
        <v>370918706949.92999</v>
      </c>
      <c r="C21" s="15">
        <v>146.34800000000001</v>
      </c>
      <c r="D21" s="18">
        <v>1075.9000000000001</v>
      </c>
      <c r="E21" s="16">
        <f t="shared" si="0"/>
        <v>0.48077582205588804</v>
      </c>
      <c r="F21" s="16">
        <f t="shared" si="1"/>
        <v>0.13602379403290268</v>
      </c>
      <c r="G21" s="16">
        <f t="shared" si="2"/>
        <v>0.34475202802298532</v>
      </c>
      <c r="I21" s="20">
        <v>18.399999999999999</v>
      </c>
      <c r="J21" s="20">
        <v>18.600000000000001</v>
      </c>
      <c r="K21" s="17">
        <v>1970</v>
      </c>
    </row>
    <row r="22" spans="1:11" ht="15.75" thickBot="1" x14ac:dyDescent="0.3">
      <c r="A22" s="5">
        <v>26114</v>
      </c>
      <c r="B22" s="6">
        <v>398129744455.53998</v>
      </c>
      <c r="C22" s="15">
        <v>162.965</v>
      </c>
      <c r="D22" s="18">
        <v>1167.8</v>
      </c>
      <c r="E22" s="16">
        <f t="shared" si="0"/>
        <v>0.48047160854216481</v>
      </c>
      <c r="F22" s="16">
        <f t="shared" si="1"/>
        <v>0.13954872409659189</v>
      </c>
      <c r="G22" s="16">
        <f t="shared" si="2"/>
        <v>0.34092288444557295</v>
      </c>
      <c r="I22" s="20">
        <v>16.7</v>
      </c>
      <c r="J22" s="20">
        <v>18.8</v>
      </c>
      <c r="K22" s="17">
        <v>1971</v>
      </c>
    </row>
    <row r="23" spans="1:11" ht="15.75" thickBot="1" x14ac:dyDescent="0.3">
      <c r="A23" s="5">
        <v>26480</v>
      </c>
      <c r="B23" s="6">
        <v>427260460940.5</v>
      </c>
      <c r="C23" s="15">
        <v>177.74700000000001</v>
      </c>
      <c r="D23" s="18">
        <v>1282.4000000000001</v>
      </c>
      <c r="E23" s="16">
        <f t="shared" si="0"/>
        <v>0.47177749605466313</v>
      </c>
      <c r="F23" s="16">
        <f t="shared" si="1"/>
        <v>0.13860495945102932</v>
      </c>
      <c r="G23" s="16">
        <f t="shared" si="2"/>
        <v>0.33317253660363377</v>
      </c>
      <c r="I23" s="20">
        <v>17</v>
      </c>
      <c r="J23" s="20">
        <v>18.899999999999999</v>
      </c>
      <c r="K23" s="17">
        <v>1972</v>
      </c>
    </row>
    <row r="24" spans="1:11" ht="15.75" thickBot="1" x14ac:dyDescent="0.3">
      <c r="A24" s="5">
        <v>26845</v>
      </c>
      <c r="B24" s="6">
        <v>458141605312.09003</v>
      </c>
      <c r="C24" s="15">
        <v>190.72499999999999</v>
      </c>
      <c r="D24" s="18">
        <v>1428.5</v>
      </c>
      <c r="E24" s="16">
        <f t="shared" si="0"/>
        <v>0.45422933518522235</v>
      </c>
      <c r="F24" s="16">
        <f t="shared" si="1"/>
        <v>0.13351417570878543</v>
      </c>
      <c r="G24" s="16">
        <f t="shared" si="2"/>
        <v>0.32071515947643692</v>
      </c>
      <c r="I24" s="20">
        <v>17</v>
      </c>
      <c r="J24" s="20">
        <v>18.100000000000001</v>
      </c>
      <c r="K24" s="17">
        <v>1973</v>
      </c>
    </row>
    <row r="25" spans="1:11" ht="15.75" thickBot="1" x14ac:dyDescent="0.3">
      <c r="A25" s="5">
        <v>27210</v>
      </c>
      <c r="B25" s="6">
        <v>475059815731.54999</v>
      </c>
      <c r="C25" s="15">
        <v>206.553</v>
      </c>
      <c r="D25" s="18">
        <v>1548.8</v>
      </c>
      <c r="E25" s="16">
        <f t="shared" si="0"/>
        <v>0.44009091924815991</v>
      </c>
      <c r="F25" s="16">
        <f t="shared" si="1"/>
        <v>0.13336324896694216</v>
      </c>
      <c r="G25" s="16">
        <f t="shared" si="2"/>
        <v>0.30672767028121772</v>
      </c>
      <c r="I25" s="20">
        <v>17.7</v>
      </c>
      <c r="J25" s="20">
        <v>18.100000000000001</v>
      </c>
      <c r="K25" s="17">
        <v>1974</v>
      </c>
    </row>
    <row r="26" spans="1:11" ht="15.75" thickBot="1" x14ac:dyDescent="0.3">
      <c r="A26" s="5">
        <v>27575</v>
      </c>
      <c r="B26" s="6">
        <v>533189000000</v>
      </c>
      <c r="C26" s="15">
        <v>214.48699999999999</v>
      </c>
      <c r="D26" s="18">
        <v>1688.9</v>
      </c>
      <c r="E26" s="16">
        <f t="shared" si="0"/>
        <v>0.44269998223695894</v>
      </c>
      <c r="F26" s="16">
        <f t="shared" si="1"/>
        <v>0.1269980460654864</v>
      </c>
      <c r="G26" s="16">
        <f t="shared" si="2"/>
        <v>0.31570193617147257</v>
      </c>
      <c r="I26" s="20">
        <v>17.3</v>
      </c>
      <c r="J26" s="20">
        <v>20.6</v>
      </c>
      <c r="K26" s="17">
        <v>1975</v>
      </c>
    </row>
    <row r="27" spans="1:11" ht="15.75" thickBot="1" x14ac:dyDescent="0.3">
      <c r="A27" s="5">
        <v>27941</v>
      </c>
      <c r="B27" s="6">
        <v>620433000000</v>
      </c>
      <c r="C27" s="15">
        <v>235.61199999999999</v>
      </c>
      <c r="D27" s="18">
        <v>1877.6</v>
      </c>
      <c r="E27" s="16">
        <f t="shared" si="0"/>
        <v>0.45592511717085643</v>
      </c>
      <c r="F27" s="16">
        <f t="shared" si="1"/>
        <v>0.12548572645930975</v>
      </c>
      <c r="G27" s="16">
        <f t="shared" si="2"/>
        <v>0.33043939071154671</v>
      </c>
      <c r="I27" s="20">
        <v>16.600000000000001</v>
      </c>
      <c r="J27" s="20">
        <v>20.8</v>
      </c>
      <c r="K27" s="17">
        <v>1976</v>
      </c>
    </row>
    <row r="28" spans="1:11" ht="15.75" thickBot="1" x14ac:dyDescent="0.3">
      <c r="A28" s="5">
        <v>28398</v>
      </c>
      <c r="B28" s="6">
        <v>698840000000</v>
      </c>
      <c r="C28" s="15">
        <v>252.13300000000001</v>
      </c>
      <c r="D28" s="18">
        <v>2086</v>
      </c>
      <c r="E28" s="16">
        <f t="shared" si="0"/>
        <v>0.4558835091083413</v>
      </c>
      <c r="F28" s="16">
        <f t="shared" si="1"/>
        <v>0.12086912751677853</v>
      </c>
      <c r="G28" s="16">
        <f t="shared" si="2"/>
        <v>0.33501438159156277</v>
      </c>
      <c r="I28" s="20">
        <v>17.5</v>
      </c>
      <c r="J28" s="20">
        <v>20.2</v>
      </c>
      <c r="K28" s="17">
        <v>1977</v>
      </c>
    </row>
    <row r="29" spans="1:11" ht="15.75" thickBot="1" x14ac:dyDescent="0.3">
      <c r="A29" s="5">
        <v>28763</v>
      </c>
      <c r="B29" s="6">
        <v>771544000000</v>
      </c>
      <c r="C29" s="15">
        <v>284.84699999999998</v>
      </c>
      <c r="D29" s="18">
        <v>2356.6</v>
      </c>
      <c r="E29" s="16">
        <f t="shared" si="0"/>
        <v>0.44826911652380547</v>
      </c>
      <c r="F29" s="16">
        <f t="shared" si="1"/>
        <v>0.12087201901043876</v>
      </c>
      <c r="G29" s="16">
        <f t="shared" si="2"/>
        <v>0.32739709751336671</v>
      </c>
      <c r="I29" s="20">
        <v>17.5</v>
      </c>
      <c r="J29" s="20">
        <v>20.100000000000001</v>
      </c>
      <c r="K29" s="17">
        <v>1978</v>
      </c>
    </row>
    <row r="30" spans="1:11" ht="15.75" thickBot="1" x14ac:dyDescent="0.3">
      <c r="A30" s="5">
        <v>29128</v>
      </c>
      <c r="B30" s="6">
        <v>826519000000</v>
      </c>
      <c r="C30" s="15">
        <v>317.12900000000002</v>
      </c>
      <c r="D30" s="18">
        <v>2632.1</v>
      </c>
      <c r="E30" s="16">
        <f t="shared" si="0"/>
        <v>0.43450020895862618</v>
      </c>
      <c r="F30" s="16">
        <f t="shared" si="1"/>
        <v>0.12048516393754038</v>
      </c>
      <c r="G30" s="16">
        <f t="shared" si="2"/>
        <v>0.31401504502108579</v>
      </c>
      <c r="I30" s="20">
        <v>18</v>
      </c>
      <c r="J30" s="20">
        <v>19.600000000000001</v>
      </c>
      <c r="K30" s="17">
        <v>1979</v>
      </c>
    </row>
    <row r="31" spans="1:11" ht="15.75" thickBot="1" x14ac:dyDescent="0.3">
      <c r="A31" s="5">
        <v>29494</v>
      </c>
      <c r="B31" s="6">
        <v>907701000000</v>
      </c>
      <c r="C31" s="15">
        <v>339.435</v>
      </c>
      <c r="D31" s="18">
        <v>2862.5</v>
      </c>
      <c r="E31" s="16">
        <f t="shared" si="0"/>
        <v>0.43568069868995635</v>
      </c>
      <c r="F31" s="16">
        <f t="shared" si="1"/>
        <v>0.11857991266375546</v>
      </c>
      <c r="G31" s="16">
        <f t="shared" si="2"/>
        <v>0.3171007860262009</v>
      </c>
      <c r="I31" s="20">
        <v>18.5</v>
      </c>
      <c r="J31" s="20">
        <v>21.1</v>
      </c>
      <c r="K31" s="17">
        <v>1980</v>
      </c>
    </row>
    <row r="32" spans="1:11" ht="15.75" thickBot="1" x14ac:dyDescent="0.3">
      <c r="A32" s="5">
        <v>29859</v>
      </c>
      <c r="B32" s="6">
        <v>997855000000</v>
      </c>
      <c r="C32" s="15">
        <v>364.62700000000001</v>
      </c>
      <c r="D32" s="18">
        <v>3211</v>
      </c>
      <c r="E32" s="16">
        <f t="shared" si="0"/>
        <v>0.42431703519152913</v>
      </c>
      <c r="F32" s="16">
        <f t="shared" si="1"/>
        <v>0.11355559015882903</v>
      </c>
      <c r="G32" s="16">
        <f t="shared" si="2"/>
        <v>0.31076144503270009</v>
      </c>
      <c r="I32" s="20">
        <v>19.100000000000001</v>
      </c>
      <c r="J32" s="20">
        <v>21.6</v>
      </c>
      <c r="K32" s="17">
        <v>1981</v>
      </c>
    </row>
    <row r="33" spans="1:11" ht="15.75" thickBot="1" x14ac:dyDescent="0.3">
      <c r="A33" s="5">
        <v>30224</v>
      </c>
      <c r="B33" s="6">
        <v>1142034000000</v>
      </c>
      <c r="C33" s="15">
        <v>403.23099999999999</v>
      </c>
      <c r="D33" s="18">
        <v>3345</v>
      </c>
      <c r="E33" s="16">
        <f t="shared" si="0"/>
        <v>0.46196263079222721</v>
      </c>
      <c r="F33" s="16">
        <f t="shared" si="1"/>
        <v>0.12054738415545591</v>
      </c>
      <c r="G33" s="16">
        <f t="shared" si="2"/>
        <v>0.34141524663677131</v>
      </c>
      <c r="I33" s="20">
        <v>18.600000000000001</v>
      </c>
      <c r="J33" s="20">
        <v>22.5</v>
      </c>
      <c r="K33" s="17">
        <v>1982</v>
      </c>
    </row>
    <row r="34" spans="1:11" ht="15.75" thickBot="1" x14ac:dyDescent="0.3">
      <c r="A34" s="5">
        <v>30589</v>
      </c>
      <c r="B34" s="6">
        <v>1377210000000</v>
      </c>
      <c r="C34" s="15">
        <v>449.99599999999998</v>
      </c>
      <c r="D34" s="18">
        <v>3638.1</v>
      </c>
      <c r="E34" s="16">
        <f t="shared" si="0"/>
        <v>0.50224182952640117</v>
      </c>
      <c r="F34" s="16">
        <f t="shared" si="1"/>
        <v>0.12368983810230615</v>
      </c>
      <c r="G34" s="16">
        <f t="shared" si="2"/>
        <v>0.37855199142409501</v>
      </c>
      <c r="I34" s="20">
        <v>17</v>
      </c>
      <c r="J34" s="20">
        <v>22.8</v>
      </c>
      <c r="K34" s="17">
        <v>1983</v>
      </c>
    </row>
    <row r="35" spans="1:11" ht="15.75" thickBot="1" x14ac:dyDescent="0.3">
      <c r="A35" s="5">
        <v>30955</v>
      </c>
      <c r="B35" s="6">
        <v>1572266000000</v>
      </c>
      <c r="C35" s="15">
        <v>504.99799999999999</v>
      </c>
      <c r="D35" s="18">
        <v>4040.7</v>
      </c>
      <c r="E35" s="16">
        <f t="shared" si="0"/>
        <v>0.51408518326032615</v>
      </c>
      <c r="F35" s="16">
        <f t="shared" si="1"/>
        <v>0.12497785037246022</v>
      </c>
      <c r="G35" s="16">
        <f t="shared" si="2"/>
        <v>0.38910733288786592</v>
      </c>
      <c r="I35" s="20">
        <v>16.899999999999999</v>
      </c>
      <c r="J35" s="20">
        <v>21.5</v>
      </c>
      <c r="K35" s="17">
        <v>1984</v>
      </c>
    </row>
    <row r="36" spans="1:11" ht="15.75" thickBot="1" x14ac:dyDescent="0.3">
      <c r="A36" s="5">
        <v>31320</v>
      </c>
      <c r="B36" s="6">
        <v>1823103000000</v>
      </c>
      <c r="C36" s="15">
        <v>589.23800000000006</v>
      </c>
      <c r="D36" s="18">
        <v>4346.7</v>
      </c>
      <c r="E36" s="16">
        <f t="shared" si="0"/>
        <v>0.55498217038212894</v>
      </c>
      <c r="F36" s="16">
        <f t="shared" si="1"/>
        <v>0.13555985000115031</v>
      </c>
      <c r="G36" s="16">
        <f t="shared" si="2"/>
        <v>0.4194223203809786</v>
      </c>
      <c r="I36" s="20">
        <v>17.2</v>
      </c>
      <c r="J36" s="20">
        <v>22.2</v>
      </c>
      <c r="K36" s="17">
        <v>1985</v>
      </c>
    </row>
    <row r="37" spans="1:11" ht="15.75" thickBot="1" x14ac:dyDescent="0.3">
      <c r="A37" s="5">
        <v>31685</v>
      </c>
      <c r="B37" s="6">
        <v>2125302616658.4199</v>
      </c>
      <c r="C37" s="15">
        <v>727.11199999999997</v>
      </c>
      <c r="D37" s="18">
        <v>4590.2</v>
      </c>
      <c r="E37" s="16">
        <f t="shared" si="0"/>
        <v>0.62141401609045788</v>
      </c>
      <c r="F37" s="16">
        <f t="shared" si="1"/>
        <v>0.15840529824408522</v>
      </c>
      <c r="G37" s="16">
        <f t="shared" si="2"/>
        <v>0.46300871784637265</v>
      </c>
      <c r="I37" s="20">
        <v>17</v>
      </c>
      <c r="J37" s="20">
        <v>21.8</v>
      </c>
      <c r="K37" s="17">
        <v>1986</v>
      </c>
    </row>
    <row r="38" spans="1:11" ht="15.75" thickBot="1" x14ac:dyDescent="0.3">
      <c r="A38" s="5">
        <v>32050</v>
      </c>
      <c r="B38" s="6">
        <v>2350276890953</v>
      </c>
      <c r="C38" s="15">
        <v>820.94799999999998</v>
      </c>
      <c r="D38" s="18">
        <v>4870.2</v>
      </c>
      <c r="E38" s="16">
        <f t="shared" si="0"/>
        <v>0.65114880106628059</v>
      </c>
      <c r="F38" s="16">
        <f t="shared" si="1"/>
        <v>0.16856556198924069</v>
      </c>
      <c r="G38" s="16">
        <f t="shared" si="2"/>
        <v>0.48258323907703993</v>
      </c>
      <c r="I38" s="20">
        <v>17.899999999999999</v>
      </c>
      <c r="J38" s="20">
        <v>21</v>
      </c>
      <c r="K38" s="17">
        <v>1987</v>
      </c>
    </row>
    <row r="39" spans="1:11" ht="15.75" thickBot="1" x14ac:dyDescent="0.3">
      <c r="A39" s="5">
        <v>32416</v>
      </c>
      <c r="B39" s="6">
        <v>2602337712041.1602</v>
      </c>
      <c r="C39" s="15">
        <v>876.66200000000003</v>
      </c>
      <c r="D39" s="18">
        <v>5252.6</v>
      </c>
      <c r="E39" s="16">
        <f t="shared" si="0"/>
        <v>0.66233859651242433</v>
      </c>
      <c r="F39" s="16">
        <f t="shared" si="1"/>
        <v>0.16690058256863266</v>
      </c>
      <c r="G39" s="16">
        <f t="shared" si="2"/>
        <v>0.49543801394379167</v>
      </c>
      <c r="I39" s="20">
        <v>17.600000000000001</v>
      </c>
      <c r="J39" s="20">
        <v>20.6</v>
      </c>
      <c r="K39" s="17">
        <v>1988</v>
      </c>
    </row>
    <row r="40" spans="1:11" ht="15.75" thickBot="1" x14ac:dyDescent="0.3">
      <c r="A40" s="5">
        <v>32780</v>
      </c>
      <c r="B40" s="6">
        <v>2857430960187.3198</v>
      </c>
      <c r="C40" s="15">
        <v>926.14499999999998</v>
      </c>
      <c r="D40" s="18">
        <v>5657.7</v>
      </c>
      <c r="E40" s="16">
        <f t="shared" si="0"/>
        <v>0.66874807080391674</v>
      </c>
      <c r="F40" s="16">
        <f t="shared" si="1"/>
        <v>0.16369637838697704</v>
      </c>
      <c r="G40" s="16">
        <f t="shared" si="2"/>
        <v>0.5050516924169397</v>
      </c>
      <c r="I40" s="20">
        <v>17.8</v>
      </c>
      <c r="J40" s="20">
        <v>20.5</v>
      </c>
      <c r="K40" s="17">
        <v>1989</v>
      </c>
    </row>
    <row r="41" spans="1:11" ht="15.75" thickBot="1" x14ac:dyDescent="0.3">
      <c r="A41" s="5">
        <v>33144</v>
      </c>
      <c r="B41" s="6">
        <v>3233313451777.25</v>
      </c>
      <c r="C41" s="15">
        <v>980.36099999999999</v>
      </c>
      <c r="D41" s="18">
        <v>5979.6</v>
      </c>
      <c r="E41" s="16">
        <f t="shared" si="0"/>
        <v>0.70467497019487091</v>
      </c>
      <c r="F41" s="16">
        <f t="shared" si="1"/>
        <v>0.16395093317278747</v>
      </c>
      <c r="G41" s="16">
        <f t="shared" si="2"/>
        <v>0.54072403702208338</v>
      </c>
      <c r="I41" s="20">
        <v>17.399999999999999</v>
      </c>
      <c r="J41" s="20">
        <v>21.2</v>
      </c>
      <c r="K41" s="17">
        <v>1990</v>
      </c>
    </row>
    <row r="42" spans="1:11" ht="15.75" thickBot="1" x14ac:dyDescent="0.3">
      <c r="A42" s="5">
        <v>33511</v>
      </c>
      <c r="B42" s="6">
        <v>3665303351697.0298</v>
      </c>
      <c r="C42" s="15">
        <v>1047.76</v>
      </c>
      <c r="D42" s="18">
        <v>6174</v>
      </c>
      <c r="E42" s="16">
        <f t="shared" si="0"/>
        <v>0.7633727488981259</v>
      </c>
      <c r="F42" s="16">
        <f t="shared" si="1"/>
        <v>0.16970521541950112</v>
      </c>
      <c r="G42" s="16">
        <f t="shared" si="2"/>
        <v>0.59366753347862478</v>
      </c>
      <c r="I42" s="20">
        <v>17.3</v>
      </c>
      <c r="J42" s="20">
        <v>21.7</v>
      </c>
      <c r="K42" s="17">
        <v>1991</v>
      </c>
    </row>
    <row r="43" spans="1:11" ht="15.75" thickBot="1" x14ac:dyDescent="0.3">
      <c r="A43" s="5">
        <v>33877</v>
      </c>
      <c r="B43" s="6">
        <v>4064620655521.6602</v>
      </c>
      <c r="C43" s="15">
        <v>1103.7190000000001</v>
      </c>
      <c r="D43" s="18">
        <v>6539.3</v>
      </c>
      <c r="E43" s="16">
        <f t="shared" si="0"/>
        <v>0.79035059647388251</v>
      </c>
      <c r="F43" s="16">
        <f t="shared" si="1"/>
        <v>0.16878243848729987</v>
      </c>
      <c r="G43" s="16">
        <f t="shared" si="2"/>
        <v>0.6215681579865826</v>
      </c>
      <c r="I43" s="20">
        <v>17</v>
      </c>
      <c r="J43" s="20">
        <v>21.5</v>
      </c>
      <c r="K43" s="17">
        <v>1992</v>
      </c>
    </row>
    <row r="44" spans="1:11" ht="15.75" thickBot="1" x14ac:dyDescent="0.3">
      <c r="A44" s="5">
        <v>34242</v>
      </c>
      <c r="B44" s="6">
        <v>4411488883139.3799</v>
      </c>
      <c r="C44" s="15">
        <v>1153.067</v>
      </c>
      <c r="D44" s="18">
        <v>6878.7</v>
      </c>
      <c r="E44" s="16">
        <f t="shared" si="0"/>
        <v>0.80895458199069303</v>
      </c>
      <c r="F44" s="16">
        <f t="shared" si="1"/>
        <v>0.16762862168723741</v>
      </c>
      <c r="G44" s="16">
        <f t="shared" si="2"/>
        <v>0.64132596030345557</v>
      </c>
      <c r="I44" s="20">
        <v>17</v>
      </c>
      <c r="J44" s="20">
        <v>20.7</v>
      </c>
      <c r="K44" s="17">
        <v>1993</v>
      </c>
    </row>
    <row r="45" spans="1:11" ht="15.75" thickBot="1" x14ac:dyDescent="0.3">
      <c r="A45" s="5">
        <v>34607</v>
      </c>
      <c r="B45" s="6">
        <v>4692749910013.3203</v>
      </c>
      <c r="C45" s="15">
        <v>1125.325</v>
      </c>
      <c r="D45" s="18">
        <v>7308.8</v>
      </c>
      <c r="E45" s="16">
        <f t="shared" si="0"/>
        <v>0.7960369568209994</v>
      </c>
      <c r="F45" s="16">
        <f t="shared" si="1"/>
        <v>0.15396850372154117</v>
      </c>
      <c r="G45" s="16">
        <f t="shared" si="2"/>
        <v>0.64206845309945826</v>
      </c>
      <c r="I45" s="20">
        <v>17.5</v>
      </c>
      <c r="J45" s="20">
        <v>20.3</v>
      </c>
      <c r="K45" s="17">
        <v>1994</v>
      </c>
    </row>
    <row r="46" spans="1:11" ht="15.75" thickBot="1" x14ac:dyDescent="0.3">
      <c r="A46" s="5">
        <v>34971</v>
      </c>
      <c r="B46" s="6">
        <v>4973982900709.3896</v>
      </c>
      <c r="C46" s="15">
        <v>1058.797</v>
      </c>
      <c r="D46" s="18">
        <v>7664.1</v>
      </c>
      <c r="E46" s="16">
        <f t="shared" si="0"/>
        <v>0.78714785828856482</v>
      </c>
      <c r="F46" s="16">
        <f t="shared" si="1"/>
        <v>0.13815020680836629</v>
      </c>
      <c r="G46" s="16">
        <f t="shared" si="2"/>
        <v>0.6489976514801985</v>
      </c>
      <c r="I46" s="20">
        <v>17.8</v>
      </c>
      <c r="J46" s="20">
        <v>20</v>
      </c>
      <c r="K46" s="17">
        <v>1995</v>
      </c>
    </row>
    <row r="47" spans="1:11" ht="15.75" thickBot="1" x14ac:dyDescent="0.3">
      <c r="A47" s="5">
        <v>35338</v>
      </c>
      <c r="B47" s="6">
        <v>5224810939135.7305</v>
      </c>
      <c r="C47" s="15">
        <v>1024.8779999999999</v>
      </c>
      <c r="D47" s="18">
        <v>8100.2</v>
      </c>
      <c r="E47" s="16">
        <f t="shared" si="0"/>
        <v>0.77154748514058058</v>
      </c>
      <c r="F47" s="16">
        <f t="shared" si="1"/>
        <v>0.12652502407347965</v>
      </c>
      <c r="G47" s="16">
        <f t="shared" si="2"/>
        <v>0.64502246106710093</v>
      </c>
      <c r="I47" s="20">
        <v>18.2</v>
      </c>
      <c r="J47" s="20">
        <v>19.600000000000001</v>
      </c>
      <c r="K47" s="17">
        <v>1996</v>
      </c>
    </row>
    <row r="48" spans="1:11" ht="15.75" thickBot="1" x14ac:dyDescent="0.3">
      <c r="A48" s="5">
        <v>35703</v>
      </c>
      <c r="B48" s="6">
        <v>5413146011397.3398</v>
      </c>
      <c r="C48" s="15">
        <v>1055.6300000000001</v>
      </c>
      <c r="D48" s="18">
        <v>8608.5</v>
      </c>
      <c r="E48" s="16">
        <f t="shared" si="0"/>
        <v>0.75144055426582335</v>
      </c>
      <c r="F48" s="16">
        <f t="shared" si="1"/>
        <v>0.12262647383400128</v>
      </c>
      <c r="G48" s="16">
        <f t="shared" si="2"/>
        <v>0.62881408043182208</v>
      </c>
      <c r="I48" s="20">
        <v>18.600000000000001</v>
      </c>
      <c r="J48" s="20">
        <v>18.899999999999999</v>
      </c>
      <c r="K48" s="17">
        <v>1997</v>
      </c>
    </row>
    <row r="49" spans="1:23" ht="15.75" thickBot="1" x14ac:dyDescent="0.3">
      <c r="A49" s="5">
        <v>36068</v>
      </c>
      <c r="B49" s="6">
        <v>5526193008897.6201</v>
      </c>
      <c r="C49" s="15">
        <v>1125.239</v>
      </c>
      <c r="D49" s="18">
        <v>9089.2000000000007</v>
      </c>
      <c r="E49" s="16">
        <f t="shared" si="0"/>
        <v>0.73179509845724822</v>
      </c>
      <c r="F49" s="16">
        <f t="shared" si="1"/>
        <v>0.12379956431809179</v>
      </c>
      <c r="G49" s="16">
        <f t="shared" si="2"/>
        <v>0.60799553413915641</v>
      </c>
      <c r="I49" s="20">
        <v>19.2</v>
      </c>
      <c r="J49" s="20">
        <v>18.5</v>
      </c>
      <c r="K49" s="17">
        <v>1998</v>
      </c>
    </row>
    <row r="50" spans="1:23" ht="15.75" thickBot="1" x14ac:dyDescent="0.3">
      <c r="A50" s="7">
        <v>36433</v>
      </c>
      <c r="B50" s="8">
        <v>5656270901615.4297</v>
      </c>
      <c r="C50" s="15">
        <v>1176.73</v>
      </c>
      <c r="D50" s="18">
        <v>9660.6</v>
      </c>
      <c r="E50" s="16">
        <f t="shared" si="0"/>
        <v>0.70730605776198474</v>
      </c>
      <c r="F50" s="16">
        <f t="shared" si="1"/>
        <v>0.12180713413245554</v>
      </c>
      <c r="G50" s="16">
        <f t="shared" si="2"/>
        <v>0.58549892362952916</v>
      </c>
      <c r="I50" s="20">
        <v>19.2</v>
      </c>
      <c r="J50" s="20">
        <v>17.899999999999999</v>
      </c>
      <c r="K50" s="17">
        <v>1999</v>
      </c>
    </row>
    <row r="51" spans="1:23" ht="15.75" thickBot="1" x14ac:dyDescent="0.3">
      <c r="A51" s="5">
        <v>36799</v>
      </c>
      <c r="B51" s="13">
        <v>5674178209886.8604</v>
      </c>
      <c r="C51" s="15">
        <v>1185.4739999999999</v>
      </c>
      <c r="D51" s="18">
        <v>10284.799999999999</v>
      </c>
      <c r="E51" s="16">
        <f t="shared" si="0"/>
        <v>0.66696991773168757</v>
      </c>
      <c r="F51" s="16">
        <f t="shared" si="1"/>
        <v>0.11526466241443684</v>
      </c>
      <c r="G51" s="16">
        <f t="shared" si="2"/>
        <v>0.55170525531725079</v>
      </c>
      <c r="I51" s="20">
        <v>20</v>
      </c>
      <c r="J51" s="20">
        <v>17.600000000000001</v>
      </c>
      <c r="K51" s="17">
        <v>2000</v>
      </c>
    </row>
    <row r="52" spans="1:23" ht="15.75" thickBot="1" x14ac:dyDescent="0.3">
      <c r="A52" s="5">
        <v>37164</v>
      </c>
      <c r="B52" s="2"/>
      <c r="C52" s="15">
        <v>1265.2639999999999</v>
      </c>
      <c r="D52" s="18">
        <v>10621.8</v>
      </c>
      <c r="E52" s="19">
        <f>G52-F52</f>
        <v>0.41110045340714385</v>
      </c>
      <c r="F52" s="16">
        <f t="shared" si="1"/>
        <v>0.1191195465928562</v>
      </c>
      <c r="G52" s="16">
        <f t="shared" ref="G52:G68" si="3">H52/100</f>
        <v>0.53022000000000002</v>
      </c>
      <c r="H52">
        <v>53.021999999999998</v>
      </c>
      <c r="I52" s="20">
        <v>18.8</v>
      </c>
      <c r="J52" s="20">
        <v>17.600000000000001</v>
      </c>
      <c r="K52" s="17">
        <v>2001</v>
      </c>
      <c r="L52">
        <v>76.5</v>
      </c>
      <c r="M52">
        <v>78</v>
      </c>
      <c r="N52">
        <v>79.3</v>
      </c>
      <c r="O52">
        <v>80.900000000000006</v>
      </c>
      <c r="P52">
        <v>83.1</v>
      </c>
      <c r="Q52">
        <v>85.7</v>
      </c>
      <c r="R52">
        <v>87.9</v>
      </c>
      <c r="S52">
        <v>89.6</v>
      </c>
      <c r="T52">
        <v>91.5</v>
      </c>
      <c r="U52">
        <v>93.1</v>
      </c>
      <c r="V52">
        <v>94.5</v>
      </c>
      <c r="W52">
        <v>96.2</v>
      </c>
    </row>
    <row r="53" spans="1:23" ht="15.75" thickBot="1" x14ac:dyDescent="0.3">
      <c r="A53" s="5">
        <v>37529</v>
      </c>
      <c r="C53" s="15">
        <v>1398.9069999999999</v>
      </c>
      <c r="D53" s="18">
        <v>10977.5</v>
      </c>
      <c r="E53" s="19">
        <f t="shared" ref="E53:E68" si="4">G53-F53</f>
        <v>0.42635597585971308</v>
      </c>
      <c r="F53" s="16">
        <f t="shared" si="1"/>
        <v>0.12743402414028696</v>
      </c>
      <c r="G53" s="16">
        <f t="shared" si="3"/>
        <v>0.55379</v>
      </c>
      <c r="H53">
        <v>55.378999999999998</v>
      </c>
      <c r="I53" s="20">
        <v>17</v>
      </c>
      <c r="J53" s="20">
        <v>18.5</v>
      </c>
      <c r="K53" s="17">
        <v>2002</v>
      </c>
    </row>
    <row r="54" spans="1:23" ht="15.75" thickBot="1" x14ac:dyDescent="0.3">
      <c r="A54" s="7">
        <v>37894</v>
      </c>
      <c r="B54" s="9"/>
      <c r="C54" s="15">
        <v>1538.5039999999999</v>
      </c>
      <c r="D54" s="18">
        <v>11510.7</v>
      </c>
      <c r="E54" s="19">
        <f t="shared" si="4"/>
        <v>0.45150140408489492</v>
      </c>
      <c r="F54" s="16">
        <f t="shared" si="1"/>
        <v>0.13365859591510507</v>
      </c>
      <c r="G54" s="16">
        <f t="shared" si="3"/>
        <v>0.58516000000000001</v>
      </c>
      <c r="H54">
        <v>58.515999999999998</v>
      </c>
      <c r="I54" s="20">
        <v>15.7</v>
      </c>
      <c r="J54" s="20">
        <v>19.100000000000001</v>
      </c>
      <c r="K54" s="17">
        <v>2003</v>
      </c>
      <c r="L54" s="17">
        <v>76.5</v>
      </c>
    </row>
    <row r="55" spans="1:23" ht="15.75" thickBot="1" x14ac:dyDescent="0.3">
      <c r="A55" s="5">
        <v>38260</v>
      </c>
      <c r="B55" s="14"/>
      <c r="C55" s="15">
        <v>2433.1469999999999</v>
      </c>
      <c r="D55" s="18">
        <v>12274.9</v>
      </c>
      <c r="E55" s="19">
        <f t="shared" si="4"/>
        <v>0.45668867029466631</v>
      </c>
      <c r="F55" s="16">
        <f t="shared" si="1"/>
        <v>0.19822132970533365</v>
      </c>
      <c r="G55" s="16">
        <f t="shared" si="3"/>
        <v>0.65490999999999999</v>
      </c>
      <c r="H55">
        <v>65.491</v>
      </c>
      <c r="I55" s="20">
        <v>15.6</v>
      </c>
      <c r="J55" s="20">
        <v>19</v>
      </c>
      <c r="K55" s="17">
        <v>2004</v>
      </c>
      <c r="L55" s="17">
        <v>78</v>
      </c>
      <c r="M55">
        <f>L55-L54</f>
        <v>1.5</v>
      </c>
      <c r="N55">
        <f>M55/100</f>
        <v>1.4999999999999999E-2</v>
      </c>
    </row>
    <row r="56" spans="1:23" ht="15.75" thickBot="1" x14ac:dyDescent="0.3">
      <c r="A56" s="5">
        <v>38625</v>
      </c>
      <c r="B56" s="14"/>
      <c r="C56" s="15">
        <v>2607.48</v>
      </c>
      <c r="D56" s="18">
        <v>13093.7</v>
      </c>
      <c r="E56" s="19">
        <f t="shared" si="4"/>
        <v>0.44976995555114302</v>
      </c>
      <c r="F56" s="16">
        <f t="shared" si="1"/>
        <v>0.19914004444885708</v>
      </c>
      <c r="G56" s="16">
        <f t="shared" si="3"/>
        <v>0.6489100000000001</v>
      </c>
      <c r="H56">
        <v>64.891000000000005</v>
      </c>
      <c r="I56" s="20">
        <v>16.7</v>
      </c>
      <c r="J56" s="20">
        <v>19.2</v>
      </c>
      <c r="K56" s="17">
        <v>2005</v>
      </c>
      <c r="L56" s="17">
        <v>79.3</v>
      </c>
      <c r="M56" s="17">
        <f t="shared" ref="M56:M65" si="5">L56-L55</f>
        <v>1.2999999999999972</v>
      </c>
      <c r="N56" s="17">
        <f t="shared" ref="N56:N65" si="6">M56/100</f>
        <v>1.2999999999999972E-2</v>
      </c>
    </row>
    <row r="57" spans="1:23" ht="15.75" thickBot="1" x14ac:dyDescent="0.3">
      <c r="A57" s="5">
        <v>38990</v>
      </c>
      <c r="C57" s="15">
        <v>2708.0540000000001</v>
      </c>
      <c r="D57" s="18">
        <v>13855.9</v>
      </c>
      <c r="E57" s="19">
        <f t="shared" si="4"/>
        <v>0.44095589315742745</v>
      </c>
      <c r="F57" s="16">
        <f t="shared" si="1"/>
        <v>0.19544410684257249</v>
      </c>
      <c r="G57" s="16">
        <f t="shared" si="3"/>
        <v>0.63639999999999997</v>
      </c>
      <c r="H57">
        <v>63.64</v>
      </c>
      <c r="I57" s="20">
        <v>17.600000000000001</v>
      </c>
      <c r="J57" s="20">
        <v>19.399999999999999</v>
      </c>
      <c r="K57" s="17">
        <v>2006</v>
      </c>
      <c r="L57" s="17">
        <v>80.900000000000006</v>
      </c>
      <c r="M57" s="17">
        <f t="shared" si="5"/>
        <v>1.6000000000000085</v>
      </c>
      <c r="N57" s="17">
        <f t="shared" si="6"/>
        <v>1.6000000000000084E-2</v>
      </c>
    </row>
    <row r="58" spans="1:23" ht="15.75" thickBot="1" x14ac:dyDescent="0.3">
      <c r="A58" s="7">
        <v>39355</v>
      </c>
      <c r="C58" s="15">
        <v>2886.4459999999999</v>
      </c>
      <c r="D58" s="18">
        <v>14477.6</v>
      </c>
      <c r="E58" s="19">
        <f t="shared" si="4"/>
        <v>0.44075676134165898</v>
      </c>
      <c r="F58" s="16">
        <f t="shared" si="1"/>
        <v>0.19937323865834114</v>
      </c>
      <c r="G58" s="16">
        <f t="shared" si="3"/>
        <v>0.64013000000000009</v>
      </c>
      <c r="H58">
        <v>64.013000000000005</v>
      </c>
      <c r="I58" s="20">
        <v>17.899999999999999</v>
      </c>
      <c r="J58" s="20">
        <v>19.100000000000001</v>
      </c>
      <c r="K58" s="17">
        <v>2007</v>
      </c>
      <c r="L58" s="17">
        <v>83.1</v>
      </c>
      <c r="M58" s="17">
        <f t="shared" si="5"/>
        <v>2.1999999999999886</v>
      </c>
      <c r="N58" s="17">
        <f t="shared" si="6"/>
        <v>2.1999999999999888E-2</v>
      </c>
    </row>
    <row r="59" spans="1:23" ht="15.75" thickBot="1" x14ac:dyDescent="0.3">
      <c r="A59" s="5">
        <v>39721</v>
      </c>
      <c r="C59" s="15">
        <v>2958.4870000000001</v>
      </c>
      <c r="D59" s="18">
        <v>14718.6</v>
      </c>
      <c r="E59" s="19">
        <f t="shared" si="4"/>
        <v>0.52743671164377048</v>
      </c>
      <c r="F59" s="16">
        <f t="shared" si="1"/>
        <v>0.20100328835622952</v>
      </c>
      <c r="G59" s="16">
        <f t="shared" si="3"/>
        <v>0.72843999999999998</v>
      </c>
      <c r="H59">
        <v>72.843999999999994</v>
      </c>
      <c r="I59" s="20">
        <v>17.100000000000001</v>
      </c>
      <c r="J59" s="20">
        <v>20.2</v>
      </c>
      <c r="K59" s="17">
        <v>2008</v>
      </c>
      <c r="L59" s="17">
        <v>85.7</v>
      </c>
      <c r="M59" s="17">
        <f t="shared" si="5"/>
        <v>2.6000000000000085</v>
      </c>
      <c r="N59" s="17">
        <f t="shared" si="6"/>
        <v>2.6000000000000086E-2</v>
      </c>
    </row>
    <row r="60" spans="1:23" ht="15.75" thickBot="1" x14ac:dyDescent="0.3">
      <c r="A60" s="5">
        <v>40086</v>
      </c>
      <c r="C60" s="15">
        <v>3050.3510000000001</v>
      </c>
      <c r="D60" s="18">
        <v>14418.7</v>
      </c>
      <c r="E60" s="19">
        <f t="shared" si="4"/>
        <v>0.64876479738117854</v>
      </c>
      <c r="F60" s="16">
        <f t="shared" si="1"/>
        <v>0.21155520261882138</v>
      </c>
      <c r="G60" s="16">
        <f t="shared" si="3"/>
        <v>0.86031999999999997</v>
      </c>
      <c r="H60">
        <v>86.031999999999996</v>
      </c>
      <c r="I60" s="20">
        <v>14.6</v>
      </c>
      <c r="J60" s="20">
        <v>24.4</v>
      </c>
      <c r="K60" s="17">
        <v>2009</v>
      </c>
      <c r="L60" s="17">
        <v>87.9</v>
      </c>
      <c r="M60" s="17">
        <f t="shared" si="5"/>
        <v>2.2000000000000028</v>
      </c>
      <c r="N60" s="17">
        <f t="shared" si="6"/>
        <v>2.200000000000003E-2</v>
      </c>
    </row>
    <row r="61" spans="1:23" ht="15.75" thickBot="1" x14ac:dyDescent="0.3">
      <c r="A61" s="5">
        <v>40451</v>
      </c>
      <c r="C61" s="15">
        <v>3132.5329999999999</v>
      </c>
      <c r="D61" s="18">
        <v>14964.4</v>
      </c>
      <c r="E61" s="19">
        <f t="shared" si="4"/>
        <v>0.73796765122557539</v>
      </c>
      <c r="F61" s="16">
        <f t="shared" si="1"/>
        <v>0.20933234877442464</v>
      </c>
      <c r="G61" s="16">
        <f t="shared" si="3"/>
        <v>0.94730000000000003</v>
      </c>
      <c r="H61">
        <v>94.73</v>
      </c>
      <c r="I61" s="20">
        <v>14.6</v>
      </c>
      <c r="J61" s="20">
        <v>23.4</v>
      </c>
      <c r="K61" s="17">
        <v>2010</v>
      </c>
      <c r="L61" s="17">
        <v>89.6</v>
      </c>
      <c r="M61" s="17">
        <f t="shared" si="5"/>
        <v>1.6999999999999886</v>
      </c>
      <c r="N61" s="17">
        <f t="shared" si="6"/>
        <v>1.6999999999999887E-2</v>
      </c>
    </row>
    <row r="62" spans="1:23" ht="15.75" thickBot="1" x14ac:dyDescent="0.3">
      <c r="A62" s="7">
        <v>40816</v>
      </c>
      <c r="C62" s="15">
        <v>3126.4569999999999</v>
      </c>
      <c r="D62" s="18">
        <v>15517.9</v>
      </c>
      <c r="E62" s="19">
        <f t="shared" si="4"/>
        <v>0.78845576701744435</v>
      </c>
      <c r="F62" s="16">
        <f t="shared" si="1"/>
        <v>0.20147423298255562</v>
      </c>
      <c r="G62" s="16">
        <f t="shared" si="3"/>
        <v>0.98992999999999998</v>
      </c>
      <c r="H62">
        <v>98.992999999999995</v>
      </c>
      <c r="I62" s="20">
        <v>15</v>
      </c>
      <c r="J62" s="20">
        <v>23.4</v>
      </c>
      <c r="K62" s="17">
        <v>2011</v>
      </c>
      <c r="L62" s="17">
        <v>91.5</v>
      </c>
      <c r="M62" s="17">
        <f t="shared" si="5"/>
        <v>1.9000000000000057</v>
      </c>
      <c r="N62" s="17">
        <f t="shared" si="6"/>
        <v>1.9000000000000059E-2</v>
      </c>
    </row>
    <row r="63" spans="1:23" ht="15.75" thickBot="1" x14ac:dyDescent="0.3">
      <c r="A63" s="5">
        <v>41182</v>
      </c>
      <c r="C63" s="15">
        <v>3146.777</v>
      </c>
      <c r="D63" s="18">
        <v>16155.3</v>
      </c>
      <c r="E63" s="19">
        <f t="shared" si="4"/>
        <v>0.83017704951316273</v>
      </c>
      <c r="F63" s="16">
        <f t="shared" si="1"/>
        <v>0.19478295048683714</v>
      </c>
      <c r="G63" s="16">
        <f t="shared" si="3"/>
        <v>1.0249599999999999</v>
      </c>
      <c r="H63">
        <v>102.496</v>
      </c>
      <c r="I63" s="20">
        <v>15.3</v>
      </c>
      <c r="J63" s="20">
        <v>22.1</v>
      </c>
      <c r="K63" s="17">
        <v>2012</v>
      </c>
      <c r="L63" s="17">
        <v>93.1</v>
      </c>
      <c r="M63" s="17">
        <f t="shared" si="5"/>
        <v>1.5999999999999943</v>
      </c>
      <c r="N63" s="17">
        <f t="shared" si="6"/>
        <v>1.5999999999999945E-2</v>
      </c>
    </row>
    <row r="64" spans="1:23" ht="15.75" thickBot="1" x14ac:dyDescent="0.3">
      <c r="A64" s="5">
        <v>41547</v>
      </c>
      <c r="C64" s="15">
        <v>3102.395</v>
      </c>
      <c r="D64" s="18">
        <v>16691.5</v>
      </c>
      <c r="E64" s="19">
        <f t="shared" si="4"/>
        <v>0.86211324147020929</v>
      </c>
      <c r="F64" s="16">
        <f t="shared" si="1"/>
        <v>0.18586675852979062</v>
      </c>
      <c r="G64" s="16">
        <f t="shared" si="3"/>
        <v>1.0479799999999999</v>
      </c>
      <c r="H64">
        <v>104.798</v>
      </c>
      <c r="I64" s="20">
        <v>16.8</v>
      </c>
      <c r="J64" s="20">
        <v>20.9</v>
      </c>
      <c r="K64" s="17">
        <v>2013</v>
      </c>
      <c r="L64" s="17">
        <v>94.5</v>
      </c>
      <c r="M64" s="17">
        <f t="shared" si="5"/>
        <v>1.4000000000000057</v>
      </c>
      <c r="N64" s="17">
        <f t="shared" si="6"/>
        <v>1.4000000000000058E-2</v>
      </c>
    </row>
    <row r="65" spans="1:25" ht="15.75" thickBot="1" x14ac:dyDescent="0.3">
      <c r="A65" s="5">
        <v>41912</v>
      </c>
      <c r="C65" s="15">
        <v>3041.7710000000002</v>
      </c>
      <c r="D65" s="18">
        <v>17427.599999999999</v>
      </c>
      <c r="E65" s="19">
        <f t="shared" si="4"/>
        <v>0.875182427413987</v>
      </c>
      <c r="F65" s="16">
        <f t="shared" si="1"/>
        <v>0.17453757258601302</v>
      </c>
      <c r="G65" s="16">
        <f t="shared" si="3"/>
        <v>1.04972</v>
      </c>
      <c r="H65">
        <v>104.97199999999999</v>
      </c>
      <c r="I65" s="20">
        <v>17.5</v>
      </c>
      <c r="J65" s="20">
        <v>20.3</v>
      </c>
      <c r="K65" s="17">
        <v>2014</v>
      </c>
      <c r="L65" s="17">
        <v>96.2</v>
      </c>
      <c r="M65" s="17">
        <f t="shared" si="5"/>
        <v>1.7000000000000028</v>
      </c>
      <c r="N65" s="17">
        <f t="shared" si="6"/>
        <v>1.7000000000000029E-2</v>
      </c>
    </row>
    <row r="66" spans="1:25" ht="15.75" thickBot="1" x14ac:dyDescent="0.3">
      <c r="A66" s="7">
        <v>42277</v>
      </c>
      <c r="C66" s="15">
        <v>3065.7730000000001</v>
      </c>
      <c r="D66" s="18">
        <v>18120.7</v>
      </c>
      <c r="E66" s="19">
        <f t="shared" si="4"/>
        <v>0.88908376547263634</v>
      </c>
      <c r="F66" s="16">
        <f t="shared" si="1"/>
        <v>0.16918623452736373</v>
      </c>
      <c r="G66" s="16">
        <f t="shared" si="3"/>
        <v>1.05827</v>
      </c>
      <c r="H66">
        <v>105.827</v>
      </c>
      <c r="I66" s="20">
        <v>18.100000000000001</v>
      </c>
      <c r="J66" s="20">
        <v>20.5</v>
      </c>
      <c r="K66" s="17">
        <v>2015</v>
      </c>
    </row>
    <row r="67" spans="1:25" ht="15.75" thickBot="1" x14ac:dyDescent="0.3">
      <c r="A67" s="5">
        <v>42643</v>
      </c>
      <c r="C67" s="15">
        <v>3087.12</v>
      </c>
      <c r="D67" s="18">
        <v>18624.5</v>
      </c>
      <c r="E67" s="19">
        <f t="shared" si="4"/>
        <v>0.90918414078230292</v>
      </c>
      <c r="F67" s="16">
        <f t="shared" si="1"/>
        <v>0.16575585921769712</v>
      </c>
      <c r="G67" s="16">
        <f t="shared" si="3"/>
        <v>1.07494</v>
      </c>
      <c r="H67">
        <v>107.494</v>
      </c>
      <c r="I67" s="20">
        <v>17.7</v>
      </c>
      <c r="J67" s="20">
        <v>20.9</v>
      </c>
      <c r="K67" s="17">
        <v>2016</v>
      </c>
    </row>
    <row r="68" spans="1:25" ht="15.75" thickBot="1" x14ac:dyDescent="0.3">
      <c r="A68" s="5">
        <v>43008</v>
      </c>
      <c r="C68" s="15">
        <v>3055.2280000000001</v>
      </c>
      <c r="D68" s="18">
        <v>19390.599999999999</v>
      </c>
      <c r="E68" s="19">
        <f t="shared" si="4"/>
        <v>0.91724767598733403</v>
      </c>
      <c r="F68" s="16">
        <f t="shared" ref="F68" si="7">C68/D68</f>
        <v>0.15756232401266596</v>
      </c>
      <c r="G68" s="16">
        <f t="shared" si="3"/>
        <v>1.07481</v>
      </c>
      <c r="H68">
        <v>107.48099999999999</v>
      </c>
      <c r="I68" s="20">
        <v>17.3</v>
      </c>
      <c r="J68" s="20">
        <v>20.8</v>
      </c>
      <c r="K68" s="17">
        <v>2017</v>
      </c>
    </row>
    <row r="69" spans="1:25" x14ac:dyDescent="0.25">
      <c r="A69" s="10"/>
      <c r="E69" s="19">
        <f>E68+N55</f>
        <v>0.93224767598733405</v>
      </c>
      <c r="F69">
        <v>0.15756232401266596</v>
      </c>
      <c r="G69" s="19">
        <f>E69+F69</f>
        <v>1.0898099999999999</v>
      </c>
      <c r="I69" s="17">
        <v>16.600000000000001</v>
      </c>
      <c r="J69" s="17">
        <v>20.6</v>
      </c>
      <c r="K69" s="17" t="s">
        <v>3</v>
      </c>
    </row>
    <row r="70" spans="1:25" x14ac:dyDescent="0.25">
      <c r="A70" s="11"/>
      <c r="E70" s="19">
        <f t="shared" ref="E70:E77" si="8">E69+N56</f>
        <v>0.94524767598733406</v>
      </c>
      <c r="F70" s="17">
        <v>0.15756232401266596</v>
      </c>
      <c r="G70" s="19">
        <f t="shared" ref="G70:G79" si="9">E70+F70</f>
        <v>1.1028100000000001</v>
      </c>
      <c r="I70" s="17">
        <v>16.5</v>
      </c>
      <c r="J70" s="17">
        <v>21.2</v>
      </c>
      <c r="K70" s="17" t="s">
        <v>4</v>
      </c>
      <c r="L70">
        <v>17.3</v>
      </c>
      <c r="M70">
        <v>16.600000000000001</v>
      </c>
      <c r="N70">
        <v>16.5</v>
      </c>
      <c r="O70">
        <v>16.7</v>
      </c>
      <c r="P70">
        <v>16.7</v>
      </c>
      <c r="Q70">
        <v>16.899999999999999</v>
      </c>
      <c r="R70">
        <v>17.2</v>
      </c>
      <c r="S70">
        <v>17.399999999999999</v>
      </c>
      <c r="T70">
        <v>17.5</v>
      </c>
      <c r="U70">
        <v>18.100000000000001</v>
      </c>
      <c r="V70">
        <v>18.5</v>
      </c>
      <c r="W70">
        <v>18.5</v>
      </c>
      <c r="X70">
        <v>16.8</v>
      </c>
      <c r="Y70">
        <v>17.5</v>
      </c>
    </row>
    <row r="71" spans="1:25" x14ac:dyDescent="0.25">
      <c r="A71" s="12"/>
      <c r="E71" s="19">
        <f t="shared" si="8"/>
        <v>0.96124767598733418</v>
      </c>
      <c r="F71" s="17">
        <v>0.15756232401266596</v>
      </c>
      <c r="G71" s="19">
        <f t="shared" si="9"/>
        <v>1.1188100000000001</v>
      </c>
      <c r="I71" s="17">
        <v>16.7</v>
      </c>
      <c r="J71" s="17">
        <v>21.3</v>
      </c>
      <c r="K71" s="17" t="s">
        <v>5</v>
      </c>
      <c r="L71">
        <v>20.8</v>
      </c>
      <c r="M71">
        <v>20.6</v>
      </c>
      <c r="N71">
        <v>21.2</v>
      </c>
      <c r="O71">
        <v>21.3</v>
      </c>
      <c r="P71">
        <v>21.6</v>
      </c>
      <c r="Q71">
        <v>22.3</v>
      </c>
      <c r="R71">
        <v>22.3</v>
      </c>
      <c r="S71">
        <v>22.2</v>
      </c>
      <c r="T71">
        <v>22.6</v>
      </c>
      <c r="U71">
        <v>22.9</v>
      </c>
      <c r="V71">
        <v>23.1</v>
      </c>
      <c r="W71">
        <v>23.6</v>
      </c>
      <c r="X71">
        <v>21.8</v>
      </c>
      <c r="Y71">
        <v>22.4</v>
      </c>
    </row>
    <row r="72" spans="1:25" x14ac:dyDescent="0.25">
      <c r="A72" s="11"/>
      <c r="E72" s="19">
        <f t="shared" si="8"/>
        <v>0.98324767598733409</v>
      </c>
      <c r="F72" s="17">
        <v>0.15756232401266596</v>
      </c>
      <c r="G72" s="19">
        <f t="shared" si="9"/>
        <v>1.1408100000000001</v>
      </c>
      <c r="I72" s="17">
        <v>16.7</v>
      </c>
      <c r="J72" s="17">
        <v>21.6</v>
      </c>
      <c r="K72" s="17" t="s">
        <v>6</v>
      </c>
    </row>
    <row r="73" spans="1:25" x14ac:dyDescent="0.25">
      <c r="A73" s="10"/>
      <c r="E73" s="19">
        <f t="shared" si="8"/>
        <v>1.0092476759873341</v>
      </c>
      <c r="F73" s="17">
        <v>0.15756232401266596</v>
      </c>
      <c r="G73" s="19">
        <f t="shared" si="9"/>
        <v>1.1668100000000001</v>
      </c>
      <c r="I73" s="17">
        <v>16.899999999999999</v>
      </c>
      <c r="J73" s="17">
        <v>22.3</v>
      </c>
      <c r="K73" s="17" t="s">
        <v>7</v>
      </c>
    </row>
    <row r="74" spans="1:25" x14ac:dyDescent="0.25">
      <c r="A74" s="11"/>
      <c r="E74" s="19">
        <f t="shared" si="8"/>
        <v>1.0312476759873341</v>
      </c>
      <c r="F74" s="17">
        <v>0.15756232401266596</v>
      </c>
      <c r="G74" s="19">
        <f t="shared" si="9"/>
        <v>1.1888100000000001</v>
      </c>
      <c r="I74" s="17">
        <v>17.2</v>
      </c>
      <c r="J74" s="17">
        <v>22.3</v>
      </c>
      <c r="K74" s="17" t="s">
        <v>8</v>
      </c>
    </row>
    <row r="75" spans="1:25" x14ac:dyDescent="0.25">
      <c r="A75" s="12"/>
      <c r="E75" s="19">
        <f t="shared" si="8"/>
        <v>1.048247675987334</v>
      </c>
      <c r="F75" s="17">
        <v>0.15756232401266596</v>
      </c>
      <c r="G75" s="19">
        <f t="shared" si="9"/>
        <v>1.20581</v>
      </c>
      <c r="I75" s="17">
        <v>17.399999999999999</v>
      </c>
      <c r="J75" s="17">
        <v>22.2</v>
      </c>
      <c r="K75" s="17" t="s">
        <v>9</v>
      </c>
    </row>
    <row r="76" spans="1:25" x14ac:dyDescent="0.25">
      <c r="A76" s="11"/>
      <c r="E76" s="19">
        <f t="shared" si="8"/>
        <v>1.0672476759873342</v>
      </c>
      <c r="F76" s="17">
        <v>0.15756232401266596</v>
      </c>
      <c r="G76" s="19">
        <f t="shared" si="9"/>
        <v>1.2248100000000002</v>
      </c>
      <c r="I76" s="17">
        <v>17.5</v>
      </c>
      <c r="J76" s="17">
        <v>22.6</v>
      </c>
      <c r="K76" s="17" t="s">
        <v>10</v>
      </c>
    </row>
    <row r="77" spans="1:25" x14ac:dyDescent="0.25">
      <c r="A77" s="10"/>
      <c r="E77" s="19">
        <f t="shared" si="8"/>
        <v>1.0832476759873342</v>
      </c>
      <c r="F77" s="17">
        <v>0.15756232401266596</v>
      </c>
      <c r="G77" s="19">
        <f t="shared" si="9"/>
        <v>1.2408100000000002</v>
      </c>
      <c r="I77" s="17">
        <v>18.100000000000001</v>
      </c>
      <c r="J77" s="17">
        <v>22.9</v>
      </c>
      <c r="K77" s="17" t="s">
        <v>11</v>
      </c>
    </row>
    <row r="78" spans="1:25" x14ac:dyDescent="0.25">
      <c r="A78" s="11"/>
      <c r="E78" s="19">
        <f>E77+N64</f>
        <v>1.0972476759873342</v>
      </c>
      <c r="F78" s="17">
        <v>0.15756232401266596</v>
      </c>
      <c r="G78" s="19">
        <f t="shared" si="9"/>
        <v>1.2548100000000002</v>
      </c>
      <c r="I78" s="17">
        <v>18.5</v>
      </c>
      <c r="J78" s="17">
        <v>23.1</v>
      </c>
      <c r="K78" s="17" t="s">
        <v>12</v>
      </c>
    </row>
    <row r="79" spans="1:25" x14ac:dyDescent="0.25">
      <c r="A79" s="12"/>
      <c r="E79" s="19">
        <f>E78+N65</f>
        <v>1.1142476759873343</v>
      </c>
      <c r="F79" s="17">
        <v>0.15756232401266596</v>
      </c>
      <c r="G79" s="19">
        <f t="shared" si="9"/>
        <v>1.2718100000000003</v>
      </c>
      <c r="I79" s="17">
        <v>18.5</v>
      </c>
      <c r="J79" s="17">
        <v>23.6</v>
      </c>
      <c r="K79" s="17" t="s">
        <v>13</v>
      </c>
    </row>
    <row r="80" spans="1:25" x14ac:dyDescent="0.25">
      <c r="A80" s="11"/>
      <c r="E80" s="19"/>
    </row>
    <row r="81" spans="1:5" x14ac:dyDescent="0.25">
      <c r="A81" s="10"/>
      <c r="E81" s="19"/>
    </row>
    <row r="82" spans="1:5" x14ac:dyDescent="0.25">
      <c r="A82" s="11"/>
      <c r="E82" s="19"/>
    </row>
    <row r="83" spans="1:5" x14ac:dyDescent="0.25">
      <c r="A83" s="12"/>
    </row>
    <row r="84" spans="1:5" x14ac:dyDescent="0.25">
      <c r="A84" s="11"/>
    </row>
    <row r="85" spans="1:5" x14ac:dyDescent="0.25">
      <c r="A85" s="10"/>
    </row>
    <row r="86" spans="1:5" x14ac:dyDescent="0.25">
      <c r="A86" s="10"/>
    </row>
  </sheetData>
  <sortState ref="A3:B49">
    <sortCondition ref="A3:A49"/>
  </sortState>
  <hyperlinks>
    <hyperlink ref="A1" r:id="rId1" display="https://www.treasurydirect.gov/govt/reports/pd/mspd/mspd.htm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 Figure 2</vt:lpstr>
      <vt:lpstr>Figure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Funk Kirkegaard</dc:creator>
  <cp:lastModifiedBy>Madona Devasahayam</cp:lastModifiedBy>
  <dcterms:created xsi:type="dcterms:W3CDTF">2018-04-09T22:32:05Z</dcterms:created>
  <dcterms:modified xsi:type="dcterms:W3CDTF">2018-04-27T01:03:33Z</dcterms:modified>
</cp:coreProperties>
</file>