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R:\Zixuan\Desktop\Writing\Zixuan's writing\CF40 May 2018_Zixuan &amp; Mary\China high-tech, with Mary Lovely\final edit\Lovely-Huang PIIE-CF40 chapter 4\"/>
    </mc:Choice>
  </mc:AlternateContent>
  <xr:revisionPtr revIDLastSave="0" documentId="10_ncr:100000_{85A3A3ED-6C8C-458A-B3CA-E9363FEFEDF1}" xr6:coauthVersionLast="31" xr6:coauthVersionMax="31" xr10:uidLastSave="{00000000-0000-0000-0000-000000000000}"/>
  <bookViews>
    <workbookView xWindow="0" yWindow="0" windowWidth="24000" windowHeight="9525" xr2:uid="{46140F63-E7FE-44FC-8E0F-42F632944D82}"/>
  </bookViews>
  <sheets>
    <sheet name="figure 2" sheetId="4" r:id="rId1"/>
    <sheet name="figure 3" sheetId="3" r:id="rId2"/>
    <sheet name="figure 4" sheetId="5" r:id="rId3"/>
    <sheet name="figure 5" sheetId="6" r:id="rId4"/>
    <sheet name="Figure 2.3" sheetId="1" r:id="rId5"/>
    <sheet name="Figure 4,5" sheetId="2" r:id="rId6"/>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 i="2" l="1"/>
  <c r="C10" i="1"/>
  <c r="B10" i="1"/>
  <c r="C9" i="1"/>
  <c r="B9" i="1"/>
  <c r="C8" i="1"/>
  <c r="B8" i="1"/>
  <c r="S3" i="1"/>
  <c r="R3" i="1"/>
  <c r="Q3" i="1"/>
  <c r="V3" i="1"/>
  <c r="U3" i="1"/>
  <c r="T3" i="1"/>
  <c r="W18" i="2" l="1"/>
  <c r="Y18" i="2"/>
  <c r="E5" i="2" l="1"/>
  <c r="E6" i="2"/>
  <c r="E7" i="2"/>
  <c r="E8" i="2"/>
  <c r="E9" i="2"/>
  <c r="E10" i="2"/>
  <c r="E4" i="2"/>
  <c r="D5" i="2"/>
  <c r="D6" i="2"/>
  <c r="D7" i="2"/>
  <c r="D8" i="2"/>
  <c r="D9" i="2"/>
  <c r="D10" i="2"/>
  <c r="D4" i="2"/>
  <c r="C5" i="2"/>
  <c r="C6" i="2"/>
  <c r="C7" i="2"/>
  <c r="C8" i="2"/>
  <c r="C9" i="2"/>
  <c r="C10" i="2"/>
  <c r="C4" i="2"/>
  <c r="B5" i="2"/>
  <c r="B6" i="2"/>
  <c r="B7" i="2"/>
  <c r="B8" i="2"/>
  <c r="B9" i="2"/>
  <c r="B10" i="2"/>
  <c r="B4" i="2"/>
  <c r="W21" i="2" l="1"/>
  <c r="Y19" i="2"/>
  <c r="Y20" i="2"/>
  <c r="Y21" i="2"/>
  <c r="Y22" i="2"/>
  <c r="Y17" i="2"/>
  <c r="Y4" i="2"/>
  <c r="Y6" i="2"/>
  <c r="Y7" i="2"/>
  <c r="Y8" i="2"/>
  <c r="Y9" i="2"/>
  <c r="Y10" i="2"/>
  <c r="X18" i="2"/>
  <c r="W19" i="2"/>
  <c r="X19" i="2"/>
  <c r="W20" i="2"/>
  <c r="X20" i="2"/>
  <c r="X21" i="2"/>
  <c r="W22" i="2"/>
  <c r="X22" i="2"/>
  <c r="X17" i="2"/>
  <c r="W17" i="2"/>
  <c r="X5" i="2"/>
  <c r="X6" i="2"/>
  <c r="X7" i="2"/>
  <c r="X8" i="2"/>
  <c r="X9" i="2"/>
  <c r="X10" i="2"/>
  <c r="W5" i="2"/>
  <c r="W6" i="2"/>
  <c r="W7" i="2"/>
  <c r="W8" i="2"/>
  <c r="W9" i="2"/>
  <c r="W10" i="2"/>
  <c r="X4" i="2"/>
  <c r="W4" i="2"/>
  <c r="J19" i="2"/>
  <c r="N11" i="1" l="1"/>
  <c r="M11" i="1"/>
  <c r="N10" i="1"/>
  <c r="M10" i="1"/>
  <c r="J11" i="1"/>
  <c r="I11" i="1"/>
  <c r="C11" i="1"/>
  <c r="N9" i="1"/>
  <c r="N8" i="1"/>
  <c r="J10" i="1"/>
  <c r="I10" i="1"/>
  <c r="B11" i="1"/>
  <c r="N4" i="1"/>
  <c r="O4" i="1"/>
  <c r="P4" i="1"/>
  <c r="O3" i="1"/>
  <c r="P3" i="1"/>
  <c r="N3" i="1"/>
  <c r="L18" i="2" l="1"/>
  <c r="L19" i="2"/>
  <c r="L20" i="2"/>
  <c r="L21" i="2"/>
  <c r="L22" i="2"/>
  <c r="L17" i="2"/>
  <c r="L5" i="2"/>
  <c r="L6" i="2"/>
  <c r="L7" i="2"/>
  <c r="L8" i="2"/>
  <c r="L9" i="2"/>
  <c r="L10" i="2"/>
  <c r="L4" i="2"/>
  <c r="R18" i="2"/>
  <c r="R19" i="2"/>
  <c r="R20" i="2"/>
  <c r="R21" i="2"/>
  <c r="R22" i="2"/>
  <c r="R17" i="2"/>
  <c r="Q18" i="2"/>
  <c r="Q19" i="2"/>
  <c r="Q20" i="2"/>
  <c r="Q21" i="2"/>
  <c r="Q22" i="2"/>
  <c r="Q17" i="2"/>
  <c r="K18" i="2"/>
  <c r="K19" i="2"/>
  <c r="K20" i="2"/>
  <c r="K21" i="2"/>
  <c r="K22" i="2"/>
  <c r="J18" i="2"/>
  <c r="J20" i="2"/>
  <c r="J21" i="2"/>
  <c r="J22" i="2"/>
  <c r="K17" i="2"/>
  <c r="J17" i="2"/>
  <c r="R9" i="2"/>
  <c r="R10" i="2"/>
  <c r="R5" i="2"/>
  <c r="R6" i="2"/>
  <c r="R7" i="2"/>
  <c r="R8" i="2"/>
  <c r="R4" i="2"/>
  <c r="Q10" i="2"/>
  <c r="Q9" i="2"/>
  <c r="Q8" i="2"/>
  <c r="Q7" i="2"/>
  <c r="Q6" i="2"/>
  <c r="Q5" i="2"/>
  <c r="Q4" i="2"/>
  <c r="K5" i="2"/>
  <c r="K6" i="2"/>
  <c r="K7" i="2"/>
  <c r="K8" i="2"/>
  <c r="K9" i="2"/>
  <c r="K10" i="2"/>
  <c r="K4" i="2"/>
  <c r="J10" i="2"/>
  <c r="J9" i="2"/>
  <c r="J8" i="2"/>
  <c r="J7" i="2"/>
  <c r="J6" i="2"/>
  <c r="J5" i="2"/>
  <c r="J4" i="2"/>
  <c r="M8" i="1" l="1"/>
  <c r="J9" i="1"/>
  <c r="J8" i="1"/>
  <c r="I8" i="1"/>
  <c r="T4" i="1"/>
  <c r="U4" i="1"/>
  <c r="V4" i="1"/>
  <c r="I9" i="1"/>
  <c r="M9" i="1"/>
  <c r="R4" i="1"/>
  <c r="Q4" i="1"/>
  <c r="S4" i="1"/>
</calcChain>
</file>

<file path=xl/sharedStrings.xml><?xml version="1.0" encoding="utf-8"?>
<sst xmlns="http://schemas.openxmlformats.org/spreadsheetml/2006/main" count="129" uniqueCount="45">
  <si>
    <t>assets</t>
  </si>
  <si>
    <t>profits</t>
  </si>
  <si>
    <t>exports</t>
  </si>
  <si>
    <t>2011 data</t>
  </si>
  <si>
    <t>2012 yearbook table 1-2-1,1-2-5</t>
  </si>
  <si>
    <t>total</t>
  </si>
  <si>
    <t>HMT</t>
  </si>
  <si>
    <t>Foreign</t>
  </si>
  <si>
    <t>2016 data</t>
  </si>
  <si>
    <t>2017 yearbook 1-2-1,1-2-5</t>
  </si>
  <si>
    <t>share of assets</t>
  </si>
  <si>
    <t>Hong Kong, Macau and Taiwan funded enterprises</t>
  </si>
  <si>
    <t>Foreign invested enterprises</t>
  </si>
  <si>
    <t>share of profits</t>
  </si>
  <si>
    <t>share of exports</t>
  </si>
  <si>
    <t xml:space="preserve">Manufacture of Medicines </t>
    <phoneticPr fontId="0" type="noConversion"/>
  </si>
  <si>
    <t>Manufacture of Aircrafts and Spacecrafts and Related Equipment</t>
  </si>
  <si>
    <t>Manufacture of Electronic Equipment and Communication Equipment</t>
  </si>
  <si>
    <t>Manufacture of Computers and Office Equipment</t>
  </si>
  <si>
    <t>Manufacture of Medical Equipments and Measuring Instrument</t>
  </si>
  <si>
    <t>Manufacture of Electronic Chemicals</t>
  </si>
  <si>
    <t>domestic</t>
  </si>
  <si>
    <t>HK,M,TW</t>
  </si>
  <si>
    <t>foreign</t>
  </si>
  <si>
    <t>share of foreign</t>
  </si>
  <si>
    <t>share of HMT</t>
  </si>
  <si>
    <t>Profits</t>
  </si>
  <si>
    <t>foreign+HMT</t>
  </si>
  <si>
    <t>Domestic</t>
  </si>
  <si>
    <t>Exports</t>
  </si>
  <si>
    <t>ROA</t>
  </si>
  <si>
    <t>Figure 2. Share of assets of high-tech companies by ownership, 2011 and 2016</t>
  </si>
  <si>
    <t>Figure 3. Share of profits of high-tech companies by ownership, 2011 and 2016</t>
  </si>
  <si>
    <t>Figure 4. Share of assets of foreign invested and HMT funded enterprises across high-tech sectors, 2011 and 2016</t>
  </si>
  <si>
    <t>Figure 5. Share of exports of foreign invested and HMT funded enterprises across high-tech sectors, 2011 and 2016</t>
  </si>
  <si>
    <t>Sources: National Bureau of Statistics of China, National Development and Reform Commission, and Ministry of Science and Technology (2012), Department of Social Technology and Cultural Industry Statistics of National Bureau of Statistics (2017).</t>
  </si>
  <si>
    <t>Figure 2 Share of assets of high-tech companies by ownership, 2011 and 2016</t>
  </si>
  <si>
    <t>Foreign-invested enterprises</t>
  </si>
  <si>
    <t>Hong Kong, Macau, and Taiwan funded enterprises</t>
  </si>
  <si>
    <r>
      <rPr>
        <i/>
        <sz val="11"/>
        <color theme="1"/>
        <rFont val="Calibri"/>
        <family val="2"/>
        <scheme val="minor"/>
      </rPr>
      <t>Sources:</t>
    </r>
    <r>
      <rPr>
        <sz val="11"/>
        <color theme="1"/>
        <rFont val="Calibri"/>
        <family val="2"/>
        <scheme val="minor"/>
      </rPr>
      <t xml:space="preserve"> National Bureau of Statistics of China, National Development and Reform Commission, and Ministry of Science and Technology (2012); Department of Social Technology and Cultural Industry Statistics of National Bureau of Statistics (2017).</t>
    </r>
  </si>
  <si>
    <t>Figure 3 Share of profits of high-tech companies by ownership, 2011 and 2016</t>
  </si>
  <si>
    <t>HTM = Hong Kong, Macau, and Taiwan</t>
  </si>
  <si>
    <r>
      <t>Figure 5 Share of exports of foreign</t>
    </r>
    <r>
      <rPr>
        <b/>
        <sz val="11"/>
        <color rgb="FFFF0000"/>
        <rFont val="Calibri"/>
        <family val="2"/>
        <scheme val="minor"/>
      </rPr>
      <t>-</t>
    </r>
    <r>
      <rPr>
        <b/>
        <sz val="11"/>
        <color theme="1"/>
        <rFont val="Calibri"/>
        <family val="2"/>
        <scheme val="minor"/>
      </rPr>
      <t>invested and HMT</t>
    </r>
    <r>
      <rPr>
        <b/>
        <sz val="11"/>
        <color rgb="FFFF0000"/>
        <rFont val="Calibri"/>
        <family val="2"/>
        <scheme val="minor"/>
      </rPr>
      <t>-</t>
    </r>
    <r>
      <rPr>
        <b/>
        <sz val="11"/>
        <color theme="1"/>
        <rFont val="Calibri"/>
        <family val="2"/>
        <scheme val="minor"/>
      </rPr>
      <t>funded enterprises across high-tech sectors, 2011 and 2016</t>
    </r>
  </si>
  <si>
    <t>Figure 4 Share of assets of foreign-invested and HMT-funded enterprises across high-tech manufacturing sectors, 2011 and 2016</t>
  </si>
  <si>
    <t>share of foreign+HMT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</si>
</sst>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0"/>
      <name val="Arial"/>
      <family val="2"/>
    </font>
    <font>
      <b/>
      <sz val="11"/>
      <color theme="1"/>
      <name val="Calibri"/>
      <family val="2"/>
      <scheme val="minor"/>
    </font>
    <font>
      <sz val="11"/>
      <color rgb="FFFF0000"/>
      <name val="Calibri"/>
      <family val="2"/>
      <scheme val="minor"/>
    </font>
    <font>
      <i/>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s>
  <fills count="3">
    <fill>
      <patternFill patternType="none"/>
    </fill>
    <fill>
      <patternFill patternType="gray125"/>
    </fill>
    <fill>
      <patternFill patternType="solid">
        <fgColor indexed="9"/>
        <bgColor indexed="64"/>
      </patternFill>
    </fill>
  </fills>
  <borders count="12">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s>
  <cellStyleXfs count="1">
    <xf numFmtId="0" fontId="0" fillId="0" borderId="0"/>
  </cellStyleXfs>
  <cellXfs count="50">
    <xf numFmtId="0" fontId="0" fillId="0" borderId="0" xfId="0"/>
    <xf numFmtId="1" fontId="0" fillId="0" borderId="0" xfId="0" applyNumberFormat="1"/>
    <xf numFmtId="0" fontId="0" fillId="0" borderId="0" xfId="0" applyBorder="1" applyAlignment="1">
      <alignment vertical="center"/>
    </xf>
    <xf numFmtId="0" fontId="0" fillId="0" borderId="1" xfId="0" applyBorder="1" applyAlignment="1">
      <alignment vertical="center"/>
    </xf>
    <xf numFmtId="164" fontId="1" fillId="2" borderId="0" xfId="0" applyNumberFormat="1" applyFont="1" applyFill="1" applyBorder="1" applyAlignment="1">
      <alignment horizontal="right" vertical="center"/>
    </xf>
    <xf numFmtId="1" fontId="0" fillId="0" borderId="0" xfId="0" applyNumberFormat="1" applyBorder="1" applyAlignment="1">
      <alignment vertical="center"/>
    </xf>
    <xf numFmtId="1" fontId="0" fillId="0" borderId="1" xfId="0" applyNumberFormat="1" applyBorder="1" applyAlignment="1">
      <alignment vertical="center"/>
    </xf>
    <xf numFmtId="0" fontId="0" fillId="0" borderId="2" xfId="0" applyBorder="1" applyAlignment="1">
      <alignment vertical="center"/>
    </xf>
    <xf numFmtId="164" fontId="1" fillId="2" borderId="2" xfId="0" applyNumberFormat="1" applyFont="1" applyFill="1" applyBorder="1" applyAlignment="1">
      <alignment horizontal="right" vertical="center"/>
    </xf>
    <xf numFmtId="164" fontId="1" fillId="2" borderId="4" xfId="0" applyNumberFormat="1" applyFont="1" applyFill="1" applyBorder="1" applyAlignment="1">
      <alignment horizontal="right" vertical="center"/>
    </xf>
    <xf numFmtId="1" fontId="0" fillId="0" borderId="4" xfId="0" applyNumberFormat="1" applyBorder="1" applyAlignment="1">
      <alignment vertical="center"/>
    </xf>
    <xf numFmtId="1" fontId="0" fillId="0" borderId="3" xfId="0" applyNumberFormat="1" applyBorder="1" applyAlignment="1">
      <alignment vertical="center"/>
    </xf>
    <xf numFmtId="164" fontId="1" fillId="2" borderId="5" xfId="0" applyNumberFormat="1" applyFont="1" applyFill="1" applyBorder="1" applyAlignment="1">
      <alignment horizontal="right" vertical="center"/>
    </xf>
    <xf numFmtId="0" fontId="0" fillId="0" borderId="6" xfId="0" applyBorder="1" applyAlignment="1">
      <alignment horizontal="left"/>
    </xf>
    <xf numFmtId="0" fontId="0" fillId="0" borderId="7" xfId="0" applyBorder="1"/>
    <xf numFmtId="0" fontId="0" fillId="0" borderId="1" xfId="0" applyBorder="1"/>
    <xf numFmtId="0" fontId="0" fillId="0" borderId="3" xfId="0" applyBorder="1"/>
    <xf numFmtId="1" fontId="0" fillId="0" borderId="0" xfId="0" applyNumberFormat="1" applyAlignment="1">
      <alignment horizontal="left"/>
    </xf>
    <xf numFmtId="0" fontId="0" fillId="0" borderId="7" xfId="0" applyBorder="1" applyAlignment="1">
      <alignment horizontal="center" vertical="center"/>
    </xf>
    <xf numFmtId="0" fontId="2" fillId="0" borderId="1" xfId="0" applyFont="1" applyBorder="1"/>
    <xf numFmtId="164" fontId="0" fillId="0" borderId="0" xfId="0" applyNumberFormat="1" applyBorder="1" applyAlignment="1">
      <alignment vertical="center"/>
    </xf>
    <xf numFmtId="1" fontId="0" fillId="0" borderId="4" xfId="0" applyNumberFormat="1" applyBorder="1"/>
    <xf numFmtId="1" fontId="0" fillId="0" borderId="1" xfId="0" applyNumberFormat="1" applyBorder="1"/>
    <xf numFmtId="1" fontId="0" fillId="0" borderId="3" xfId="0" applyNumberFormat="1" applyBorder="1"/>
    <xf numFmtId="0" fontId="0" fillId="0" borderId="0" xfId="0" applyBorder="1" applyAlignment="1">
      <alignment horizontal="left"/>
    </xf>
    <xf numFmtId="0" fontId="0" fillId="0" borderId="8" xfId="0" applyBorder="1"/>
    <xf numFmtId="0" fontId="0" fillId="0" borderId="0" xfId="0" applyBorder="1"/>
    <xf numFmtId="0" fontId="2" fillId="0" borderId="0" xfId="0" applyFont="1" applyBorder="1"/>
    <xf numFmtId="0" fontId="0" fillId="0" borderId="4" xfId="0" applyBorder="1"/>
    <xf numFmtId="164" fontId="0" fillId="0" borderId="0" xfId="0" applyNumberFormat="1" applyBorder="1"/>
    <xf numFmtId="0" fontId="0" fillId="0" borderId="0" xfId="0" applyFill="1" applyBorder="1"/>
    <xf numFmtId="164" fontId="0" fillId="0" borderId="5" xfId="0" applyNumberFormat="1" applyBorder="1"/>
    <xf numFmtId="164" fontId="0" fillId="0" borderId="4" xfId="0" applyNumberFormat="1" applyBorder="1"/>
    <xf numFmtId="0" fontId="2" fillId="0" borderId="0" xfId="0" applyFont="1"/>
    <xf numFmtId="0" fontId="5" fillId="0" borderId="0" xfId="0" applyFont="1"/>
    <xf numFmtId="0" fontId="6" fillId="0" borderId="0" xfId="0" applyFont="1"/>
    <xf numFmtId="0" fontId="3" fillId="0" borderId="0" xfId="0" applyFont="1"/>
    <xf numFmtId="0" fontId="0" fillId="0" borderId="10" xfId="0" applyBorder="1"/>
    <xf numFmtId="0" fontId="0" fillId="0" borderId="5" xfId="0" applyBorder="1"/>
    <xf numFmtId="0" fontId="0" fillId="0" borderId="6" xfId="0" applyBorder="1"/>
    <xf numFmtId="1" fontId="0" fillId="0" borderId="0" xfId="0" applyNumberFormat="1" applyBorder="1"/>
    <xf numFmtId="0" fontId="0" fillId="0" borderId="1" xfId="0" applyFill="1" applyBorder="1" applyAlignment="1">
      <alignment vertical="center"/>
    </xf>
    <xf numFmtId="0" fontId="0" fillId="0" borderId="11" xfId="0" applyBorder="1" applyAlignment="1">
      <alignment vertical="center"/>
    </xf>
    <xf numFmtId="0" fontId="0" fillId="0" borderId="0" xfId="0" applyAlignment="1">
      <alignment horizontal="left" wrapText="1"/>
    </xf>
    <xf numFmtId="0" fontId="2" fillId="0" borderId="4" xfId="0" applyFon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7AB-4AD7-8900-27F7BB7127D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7AB-4AD7-8900-27F7BB7127D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7AB-4AD7-8900-27F7BB7127D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2.3'!$A$8:$A$10</c:f>
              <c:strCache>
                <c:ptCount val="3"/>
                <c:pt idx="0">
                  <c:v>Hong Kong, Macau, and Taiwan funded enterprises</c:v>
                </c:pt>
                <c:pt idx="1">
                  <c:v>Foreign-invested enterprises</c:v>
                </c:pt>
                <c:pt idx="2">
                  <c:v>Domestic</c:v>
                </c:pt>
              </c:strCache>
            </c:strRef>
          </c:cat>
          <c:val>
            <c:numRef>
              <c:f>'Figure 2.3'!$B$8:$B$10</c:f>
              <c:numCache>
                <c:formatCode>0</c:formatCode>
                <c:ptCount val="3"/>
                <c:pt idx="0">
                  <c:v>17.426268502199928</c:v>
                </c:pt>
                <c:pt idx="1">
                  <c:v>31.497029788387827</c:v>
                </c:pt>
                <c:pt idx="2">
                  <c:v>51.076547652793359</c:v>
                </c:pt>
              </c:numCache>
            </c:numRef>
          </c:val>
          <c:extLst>
            <c:ext xmlns:c16="http://schemas.microsoft.com/office/drawing/2014/chart" uri="{C3380CC4-5D6E-409C-BE32-E72D297353CC}">
              <c16:uniqueId val="{00000006-37AB-4AD7-8900-27F7BB7127D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DD8-4CF6-9BE6-CB0547DF00F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DD8-4CF6-9BE6-CB0547DF00F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DD8-4CF6-9BE6-CB0547DF00F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2.3'!$H$8:$H$10</c:f>
              <c:strCache>
                <c:ptCount val="3"/>
                <c:pt idx="0">
                  <c:v>Hong Kong, Macau, and Taiwan funded enterprises</c:v>
                </c:pt>
                <c:pt idx="1">
                  <c:v>Foreign-invested enterprises</c:v>
                </c:pt>
                <c:pt idx="2">
                  <c:v>Domestic</c:v>
                </c:pt>
              </c:strCache>
            </c:strRef>
          </c:cat>
          <c:val>
            <c:numRef>
              <c:f>'Figure 2.3'!$J$8:$J$10</c:f>
              <c:numCache>
                <c:formatCode>0</c:formatCode>
                <c:ptCount val="3"/>
                <c:pt idx="0">
                  <c:v>15.611834824982044</c:v>
                </c:pt>
                <c:pt idx="1">
                  <c:v>21.234153254771012</c:v>
                </c:pt>
                <c:pt idx="2">
                  <c:v>63.154011920246958</c:v>
                </c:pt>
              </c:numCache>
            </c:numRef>
          </c:val>
          <c:extLst>
            <c:ext xmlns:c16="http://schemas.microsoft.com/office/drawing/2014/chart" uri="{C3380CC4-5D6E-409C-BE32-E72D297353CC}">
              <c16:uniqueId val="{00000000-AC1E-4972-B6BA-BD73410C516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4,5'!$A$14</c:f>
              <c:strCache>
                <c:ptCount val="1"/>
                <c:pt idx="0">
                  <c:v>2011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4,5'!$L$18:$L$22</c:f>
              <c:numCache>
                <c:formatCode>0</c:formatCode>
                <c:ptCount val="5"/>
                <c:pt idx="0">
                  <c:v>26.026247116221022</c:v>
                </c:pt>
                <c:pt idx="1">
                  <c:v>7.4059945504087192</c:v>
                </c:pt>
                <c:pt idx="2">
                  <c:v>56.451288093513398</c:v>
                </c:pt>
                <c:pt idx="3">
                  <c:v>83.841792346716247</c:v>
                </c:pt>
                <c:pt idx="4">
                  <c:v>32.431805760280895</c:v>
                </c:pt>
              </c:numCache>
            </c:numRef>
          </c:val>
          <c:extLst>
            <c:ext xmlns:c16="http://schemas.microsoft.com/office/drawing/2014/chart" uri="{C3380CC4-5D6E-409C-BE32-E72D297353CC}">
              <c16:uniqueId val="{00000000-6E9E-4800-9A4A-A1D207286760}"/>
            </c:ext>
          </c:extLst>
        </c:ser>
        <c:ser>
          <c:idx val="1"/>
          <c:order val="1"/>
          <c:tx>
            <c:strRef>
              <c:f>'Figure 4,5'!$A$1</c:f>
              <c:strCache>
                <c:ptCount val="1"/>
                <c:pt idx="0">
                  <c:v>2016</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4,5'!$L$5:$L$9</c:f>
              <c:numCache>
                <c:formatCode>0</c:formatCode>
                <c:ptCount val="5"/>
                <c:pt idx="0">
                  <c:v>20.88353170144444</c:v>
                </c:pt>
                <c:pt idx="1">
                  <c:v>21.119215177878026</c:v>
                </c:pt>
                <c:pt idx="2">
                  <c:v>44.36123732709256</c:v>
                </c:pt>
                <c:pt idx="3">
                  <c:v>67.789746341915261</c:v>
                </c:pt>
                <c:pt idx="4">
                  <c:v>23.120716336833205</c:v>
                </c:pt>
              </c:numCache>
            </c:numRef>
          </c:val>
          <c:extLst>
            <c:ext xmlns:c16="http://schemas.microsoft.com/office/drawing/2014/chart" uri="{C3380CC4-5D6E-409C-BE32-E72D297353CC}">
              <c16:uniqueId val="{00000002-6E9E-4800-9A4A-A1D207286760}"/>
            </c:ext>
          </c:extLst>
        </c:ser>
        <c:dLbls>
          <c:showLegendKey val="0"/>
          <c:showVal val="1"/>
          <c:showCatName val="0"/>
          <c:showSerName val="0"/>
          <c:showPercent val="0"/>
          <c:showBubbleSize val="0"/>
        </c:dLbls>
        <c:gapWidth val="75"/>
        <c:axId val="595259048"/>
        <c:axId val="595259376"/>
      </c:barChart>
      <c:catAx>
        <c:axId val="595259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376"/>
        <c:crosses val="autoZero"/>
        <c:auto val="1"/>
        <c:lblAlgn val="ctr"/>
        <c:lblOffset val="100"/>
        <c:noMultiLvlLbl val="0"/>
      </c:catAx>
      <c:valAx>
        <c:axId val="595259376"/>
        <c:scaling>
          <c:orientation val="minMax"/>
        </c:scaling>
        <c:delete val="0"/>
        <c:axPos val="l"/>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585970871288154E-2"/>
          <c:y val="5.8181825585852297E-2"/>
          <c:w val="0.89665585919407131"/>
          <c:h val="0.67349153563878605"/>
        </c:manualLayout>
      </c:layout>
      <c:barChart>
        <c:barDir val="col"/>
        <c:grouping val="clustered"/>
        <c:varyColors val="0"/>
        <c:ser>
          <c:idx val="0"/>
          <c:order val="0"/>
          <c:tx>
            <c:strRef>
              <c:f>'Figure 4,5'!$A$14</c:f>
              <c:strCache>
                <c:ptCount val="1"/>
                <c:pt idx="0">
                  <c:v>2011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4,5'!$Y$18:$Y$22</c:f>
              <c:numCache>
                <c:formatCode>0</c:formatCode>
                <c:ptCount val="5"/>
                <c:pt idx="0">
                  <c:v>41.329451722464817</c:v>
                </c:pt>
                <c:pt idx="1">
                  <c:v>37.868315751182251</c:v>
                </c:pt>
                <c:pt idx="2">
                  <c:v>86.036358077149629</c:v>
                </c:pt>
                <c:pt idx="3">
                  <c:v>97.886636565721446</c:v>
                </c:pt>
                <c:pt idx="4">
                  <c:v>68.862224491532643</c:v>
                </c:pt>
              </c:numCache>
            </c:numRef>
          </c:val>
          <c:extLst>
            <c:ext xmlns:c16="http://schemas.microsoft.com/office/drawing/2014/chart" uri="{C3380CC4-5D6E-409C-BE32-E72D297353CC}">
              <c16:uniqueId val="{00000000-2AB1-4BAF-BAF0-627A4C2BCEA6}"/>
            </c:ext>
          </c:extLst>
        </c:ser>
        <c:ser>
          <c:idx val="1"/>
          <c:order val="1"/>
          <c:tx>
            <c:strRef>
              <c:f>'Figure 4,5'!$A$1</c:f>
              <c:strCache>
                <c:ptCount val="1"/>
                <c:pt idx="0">
                  <c:v>2016</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4,5'!$Y$5:$Y$9</c:f>
              <c:numCache>
                <c:formatCode>0</c:formatCode>
                <c:ptCount val="5"/>
                <c:pt idx="0">
                  <c:v>36.948781155847712</c:v>
                </c:pt>
                <c:pt idx="1">
                  <c:v>52.947699131398991</c:v>
                </c:pt>
                <c:pt idx="2">
                  <c:v>74.136624743432563</c:v>
                </c:pt>
                <c:pt idx="3">
                  <c:v>92.961488476154443</c:v>
                </c:pt>
                <c:pt idx="4">
                  <c:v>62.57936778862566</c:v>
                </c:pt>
              </c:numCache>
            </c:numRef>
          </c:val>
          <c:extLst>
            <c:ext xmlns:c16="http://schemas.microsoft.com/office/drawing/2014/chart" uri="{C3380CC4-5D6E-409C-BE32-E72D297353CC}">
              <c16:uniqueId val="{00000001-2AB1-4BAF-BAF0-627A4C2BCEA6}"/>
            </c:ext>
          </c:extLst>
        </c:ser>
        <c:dLbls>
          <c:showLegendKey val="0"/>
          <c:showVal val="1"/>
          <c:showCatName val="0"/>
          <c:showSerName val="0"/>
          <c:showPercent val="0"/>
          <c:showBubbleSize val="0"/>
        </c:dLbls>
        <c:gapWidth val="75"/>
        <c:axId val="595259048"/>
        <c:axId val="595259376"/>
      </c:barChart>
      <c:catAx>
        <c:axId val="595259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376"/>
        <c:crosses val="autoZero"/>
        <c:auto val="1"/>
        <c:lblAlgn val="ctr"/>
        <c:lblOffset val="100"/>
        <c:noMultiLvlLbl val="0"/>
      </c:catAx>
      <c:valAx>
        <c:axId val="595259376"/>
        <c:scaling>
          <c:orientation val="minMax"/>
        </c:scaling>
        <c:delete val="0"/>
        <c:axPos val="l"/>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227-41EE-9BC2-EF161BBB527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227-41EE-9BC2-EF161BBB527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227-41EE-9BC2-EF161BBB5274}"/>
              </c:ext>
            </c:extLst>
          </c:dPt>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227-41EE-9BC2-EF161BBB5274}"/>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227-41EE-9BC2-EF161BBB5274}"/>
                </c:ext>
              </c:extLst>
            </c:dLbl>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227-41EE-9BC2-EF161BBB527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cat>
            <c:strRef>
              <c:f>'Figure 2.3'!$A$8:$A$10</c:f>
              <c:strCache>
                <c:ptCount val="3"/>
                <c:pt idx="0">
                  <c:v>Hong Kong, Macau, and Taiwan funded enterprises</c:v>
                </c:pt>
                <c:pt idx="1">
                  <c:v>Foreign-invested enterprises</c:v>
                </c:pt>
                <c:pt idx="2">
                  <c:v>Domestic</c:v>
                </c:pt>
              </c:strCache>
            </c:strRef>
          </c:cat>
          <c:val>
            <c:numRef>
              <c:f>'Figure 2.3'!$C$8:$C$10</c:f>
              <c:numCache>
                <c:formatCode>0</c:formatCode>
                <c:ptCount val="3"/>
                <c:pt idx="0">
                  <c:v>18.105796665615351</c:v>
                </c:pt>
                <c:pt idx="1">
                  <c:v>20.537711699685339</c:v>
                </c:pt>
                <c:pt idx="2">
                  <c:v>61.356491634699317</c:v>
                </c:pt>
              </c:numCache>
            </c:numRef>
          </c:val>
          <c:extLst>
            <c:ext xmlns:c16="http://schemas.microsoft.com/office/drawing/2014/chart" uri="{C3380CC4-5D6E-409C-BE32-E72D297353CC}">
              <c16:uniqueId val="{00000006-C227-41EE-9BC2-EF161BBB5274}"/>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6.6750932449233344E-2"/>
          <c:y val="0.79976068236591347"/>
          <c:w val="0.89866187779159168"/>
          <c:h val="0.17171882386274528"/>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571-4992-9BBC-3D79201B29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571-4992-9BBC-3D79201B29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571-4992-9BBC-3D79201B294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2.3'!$H$8:$H$10</c:f>
              <c:strCache>
                <c:ptCount val="3"/>
                <c:pt idx="0">
                  <c:v>Hong Kong, Macau, and Taiwan funded enterprises</c:v>
                </c:pt>
                <c:pt idx="1">
                  <c:v>Foreign-invested enterprises</c:v>
                </c:pt>
                <c:pt idx="2">
                  <c:v>Domestic</c:v>
                </c:pt>
              </c:strCache>
            </c:strRef>
          </c:cat>
          <c:val>
            <c:numRef>
              <c:f>'Figure 2.3'!$I$8:$I$10</c:f>
              <c:numCache>
                <c:formatCode>0</c:formatCode>
                <c:ptCount val="3"/>
                <c:pt idx="0">
                  <c:v>16.440732902438558</c:v>
                </c:pt>
                <c:pt idx="1">
                  <c:v>31.049209708478713</c:v>
                </c:pt>
                <c:pt idx="2">
                  <c:v>52.511964003126842</c:v>
                </c:pt>
              </c:numCache>
            </c:numRef>
          </c:val>
          <c:extLst>
            <c:ext xmlns:c16="http://schemas.microsoft.com/office/drawing/2014/chart" uri="{C3380CC4-5D6E-409C-BE32-E72D297353CC}">
              <c16:uniqueId val="{00000006-B571-4992-9BBC-3D79201B294F}"/>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89B-4104-AF5A-B7E3AC35318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89B-4104-AF5A-B7E3AC35318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89B-4104-AF5A-B7E3AC35318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2.3'!$H$8:$H$10</c:f>
              <c:strCache>
                <c:ptCount val="3"/>
                <c:pt idx="0">
                  <c:v>Hong Kong, Macau, and Taiwan funded enterprises</c:v>
                </c:pt>
                <c:pt idx="1">
                  <c:v>Foreign-invested enterprises</c:v>
                </c:pt>
                <c:pt idx="2">
                  <c:v>Domestic</c:v>
                </c:pt>
              </c:strCache>
            </c:strRef>
          </c:cat>
          <c:val>
            <c:numRef>
              <c:f>'Figure 2.3'!$J$8:$J$10</c:f>
              <c:numCache>
                <c:formatCode>0</c:formatCode>
                <c:ptCount val="3"/>
                <c:pt idx="0">
                  <c:v>15.611834824982044</c:v>
                </c:pt>
                <c:pt idx="1">
                  <c:v>21.234153254771012</c:v>
                </c:pt>
                <c:pt idx="2">
                  <c:v>63.154011920246958</c:v>
                </c:pt>
              </c:numCache>
            </c:numRef>
          </c:val>
          <c:extLst>
            <c:ext xmlns:c16="http://schemas.microsoft.com/office/drawing/2014/chart" uri="{C3380CC4-5D6E-409C-BE32-E72D297353CC}">
              <c16:uniqueId val="{00000006-E89B-4104-AF5A-B7E3AC35318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159759907926938E-2"/>
          <c:y val="0.11191511589428625"/>
          <c:w val="0.90785473885972245"/>
          <c:h val="0.54070984509647402"/>
        </c:manualLayout>
      </c:layout>
      <c:barChart>
        <c:barDir val="col"/>
        <c:grouping val="clustered"/>
        <c:varyColors val="0"/>
        <c:ser>
          <c:idx val="0"/>
          <c:order val="0"/>
          <c:tx>
            <c:strRef>
              <c:f>'Figure 4,5'!$A$14</c:f>
              <c:strCache>
                <c:ptCount val="1"/>
                <c:pt idx="0">
                  <c:v>2011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4,5'!$L$18:$L$22</c:f>
              <c:numCache>
                <c:formatCode>0</c:formatCode>
                <c:ptCount val="5"/>
                <c:pt idx="0">
                  <c:v>26.026247116221022</c:v>
                </c:pt>
                <c:pt idx="1">
                  <c:v>7.4059945504087192</c:v>
                </c:pt>
                <c:pt idx="2">
                  <c:v>56.451288093513398</c:v>
                </c:pt>
                <c:pt idx="3">
                  <c:v>83.841792346716247</c:v>
                </c:pt>
                <c:pt idx="4">
                  <c:v>32.431805760280895</c:v>
                </c:pt>
              </c:numCache>
            </c:numRef>
          </c:val>
          <c:extLst>
            <c:ext xmlns:c16="http://schemas.microsoft.com/office/drawing/2014/chart" uri="{C3380CC4-5D6E-409C-BE32-E72D297353CC}">
              <c16:uniqueId val="{00000000-9495-433D-802A-D8BC64FE4D27}"/>
            </c:ext>
          </c:extLst>
        </c:ser>
        <c:ser>
          <c:idx val="1"/>
          <c:order val="1"/>
          <c:tx>
            <c:strRef>
              <c:f>'Figure 4,5'!$A$1</c:f>
              <c:strCache>
                <c:ptCount val="1"/>
                <c:pt idx="0">
                  <c:v>2016</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4,5'!$L$5:$L$9</c:f>
              <c:numCache>
                <c:formatCode>0</c:formatCode>
                <c:ptCount val="5"/>
                <c:pt idx="0">
                  <c:v>20.88353170144444</c:v>
                </c:pt>
                <c:pt idx="1">
                  <c:v>21.119215177878026</c:v>
                </c:pt>
                <c:pt idx="2">
                  <c:v>44.36123732709256</c:v>
                </c:pt>
                <c:pt idx="3">
                  <c:v>67.789746341915261</c:v>
                </c:pt>
                <c:pt idx="4">
                  <c:v>23.120716336833205</c:v>
                </c:pt>
              </c:numCache>
            </c:numRef>
          </c:val>
          <c:extLst>
            <c:ext xmlns:c16="http://schemas.microsoft.com/office/drawing/2014/chart" uri="{C3380CC4-5D6E-409C-BE32-E72D297353CC}">
              <c16:uniqueId val="{00000001-9495-433D-802A-D8BC64FE4D27}"/>
            </c:ext>
          </c:extLst>
        </c:ser>
        <c:dLbls>
          <c:showLegendKey val="0"/>
          <c:showVal val="1"/>
          <c:showCatName val="0"/>
          <c:showSerName val="0"/>
          <c:showPercent val="0"/>
          <c:showBubbleSize val="0"/>
        </c:dLbls>
        <c:gapWidth val="75"/>
        <c:axId val="595259048"/>
        <c:axId val="595259376"/>
      </c:barChart>
      <c:catAx>
        <c:axId val="595259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376"/>
        <c:crosses val="autoZero"/>
        <c:auto val="1"/>
        <c:lblAlgn val="ctr"/>
        <c:lblOffset val="100"/>
        <c:noMultiLvlLbl val="0"/>
      </c:catAx>
      <c:valAx>
        <c:axId val="595259376"/>
        <c:scaling>
          <c:orientation val="minMax"/>
        </c:scaling>
        <c:delete val="0"/>
        <c:axPos val="l"/>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585970871288154E-2"/>
          <c:y val="7.7886298695421699E-2"/>
          <c:w val="0.89665585919407131"/>
          <c:h val="0.59795792767283396"/>
        </c:manualLayout>
      </c:layout>
      <c:barChart>
        <c:barDir val="col"/>
        <c:grouping val="clustered"/>
        <c:varyColors val="0"/>
        <c:ser>
          <c:idx val="0"/>
          <c:order val="0"/>
          <c:tx>
            <c:strRef>
              <c:f>'Figure 4,5'!$A$14</c:f>
              <c:strCache>
                <c:ptCount val="1"/>
                <c:pt idx="0">
                  <c:v>2011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4,5'!$Y$18:$Y$22</c:f>
              <c:numCache>
                <c:formatCode>0</c:formatCode>
                <c:ptCount val="5"/>
                <c:pt idx="0">
                  <c:v>41.329451722464817</c:v>
                </c:pt>
                <c:pt idx="1">
                  <c:v>37.868315751182251</c:v>
                </c:pt>
                <c:pt idx="2">
                  <c:v>86.036358077149629</c:v>
                </c:pt>
                <c:pt idx="3">
                  <c:v>97.886636565721446</c:v>
                </c:pt>
                <c:pt idx="4">
                  <c:v>68.862224491532643</c:v>
                </c:pt>
              </c:numCache>
            </c:numRef>
          </c:val>
          <c:extLst>
            <c:ext xmlns:c16="http://schemas.microsoft.com/office/drawing/2014/chart" uri="{C3380CC4-5D6E-409C-BE32-E72D297353CC}">
              <c16:uniqueId val="{00000000-654B-4088-9D89-9BD2F8D84BFE}"/>
            </c:ext>
          </c:extLst>
        </c:ser>
        <c:ser>
          <c:idx val="1"/>
          <c:order val="1"/>
          <c:tx>
            <c:strRef>
              <c:f>'Figure 4,5'!$A$1</c:f>
              <c:strCache>
                <c:ptCount val="1"/>
                <c:pt idx="0">
                  <c:v>2016</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4,5'!$A$5:$A$9</c:f>
              <c:strCache>
                <c:ptCount val="5"/>
                <c:pt idx="0">
                  <c:v>Manufacture of Medicines </c:v>
                </c:pt>
                <c:pt idx="1">
                  <c:v>Manufacture of Aircrafts and Spacecrafts and Related Equipment</c:v>
                </c:pt>
                <c:pt idx="2">
                  <c:v>Manufacture of Electronic Equipment and Communication Equipment</c:v>
                </c:pt>
                <c:pt idx="3">
                  <c:v>Manufacture of Computers and Office Equipment</c:v>
                </c:pt>
                <c:pt idx="4">
                  <c:v>Manufacture of Medical Equipments and Measuring Instrument</c:v>
                </c:pt>
              </c:strCache>
            </c:strRef>
          </c:cat>
          <c:val>
            <c:numRef>
              <c:f>'Figure 4,5'!$Y$5:$Y$9</c:f>
              <c:numCache>
                <c:formatCode>0</c:formatCode>
                <c:ptCount val="5"/>
                <c:pt idx="0">
                  <c:v>36.948781155847712</c:v>
                </c:pt>
                <c:pt idx="1">
                  <c:v>52.947699131398991</c:v>
                </c:pt>
                <c:pt idx="2">
                  <c:v>74.136624743432563</c:v>
                </c:pt>
                <c:pt idx="3">
                  <c:v>92.961488476154443</c:v>
                </c:pt>
                <c:pt idx="4">
                  <c:v>62.57936778862566</c:v>
                </c:pt>
              </c:numCache>
            </c:numRef>
          </c:val>
          <c:extLst>
            <c:ext xmlns:c16="http://schemas.microsoft.com/office/drawing/2014/chart" uri="{C3380CC4-5D6E-409C-BE32-E72D297353CC}">
              <c16:uniqueId val="{00000001-654B-4088-9D89-9BD2F8D84BFE}"/>
            </c:ext>
          </c:extLst>
        </c:ser>
        <c:dLbls>
          <c:showLegendKey val="0"/>
          <c:showVal val="1"/>
          <c:showCatName val="0"/>
          <c:showSerName val="0"/>
          <c:showPercent val="0"/>
          <c:showBubbleSize val="0"/>
        </c:dLbls>
        <c:gapWidth val="75"/>
        <c:axId val="595259048"/>
        <c:axId val="595259376"/>
      </c:barChart>
      <c:catAx>
        <c:axId val="595259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376"/>
        <c:crosses val="autoZero"/>
        <c:auto val="1"/>
        <c:lblAlgn val="ctr"/>
        <c:lblOffset val="100"/>
        <c:noMultiLvlLbl val="0"/>
      </c:catAx>
      <c:valAx>
        <c:axId val="595259376"/>
        <c:scaling>
          <c:orientation val="minMax"/>
        </c:scaling>
        <c:delete val="0"/>
        <c:axPos val="l"/>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595259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6F0-4FEC-922F-7279B5AA442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6F0-4FEC-922F-7279B5AA442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6F0-4FEC-922F-7279B5AA442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2.3'!$A$8:$A$10</c:f>
              <c:strCache>
                <c:ptCount val="3"/>
                <c:pt idx="0">
                  <c:v>Hong Kong, Macau, and Taiwan funded enterprises</c:v>
                </c:pt>
                <c:pt idx="1">
                  <c:v>Foreign-invested enterprises</c:v>
                </c:pt>
                <c:pt idx="2">
                  <c:v>Domestic</c:v>
                </c:pt>
              </c:strCache>
            </c:strRef>
          </c:cat>
          <c:val>
            <c:numRef>
              <c:f>'Figure 2.3'!$B$8:$B$10</c:f>
              <c:numCache>
                <c:formatCode>0</c:formatCode>
                <c:ptCount val="3"/>
                <c:pt idx="0">
                  <c:v>17.426268502199928</c:v>
                </c:pt>
                <c:pt idx="1">
                  <c:v>31.497029788387827</c:v>
                </c:pt>
                <c:pt idx="2">
                  <c:v>51.076547652793359</c:v>
                </c:pt>
              </c:numCache>
            </c:numRef>
          </c:val>
          <c:extLst>
            <c:ext xmlns:c16="http://schemas.microsoft.com/office/drawing/2014/chart" uri="{C3380CC4-5D6E-409C-BE32-E72D297353CC}">
              <c16:uniqueId val="{00000000-AAA4-4070-AA31-A882B7761F2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148-445D-9B36-ADCD8AE8AEA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148-445D-9B36-ADCD8AE8AEA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148-445D-9B36-ADCD8AE8AEA1}"/>
              </c:ext>
            </c:extLst>
          </c:dPt>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48-445D-9B36-ADCD8AE8AEA1}"/>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48-445D-9B36-ADCD8AE8AEA1}"/>
                </c:ext>
              </c:extLst>
            </c:dLbl>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48-445D-9B36-ADCD8AE8AE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cat>
            <c:strRef>
              <c:f>'Figure 2.3'!$A$8:$A$10</c:f>
              <c:strCache>
                <c:ptCount val="3"/>
                <c:pt idx="0">
                  <c:v>Hong Kong, Macau, and Taiwan funded enterprises</c:v>
                </c:pt>
                <c:pt idx="1">
                  <c:v>Foreign-invested enterprises</c:v>
                </c:pt>
                <c:pt idx="2">
                  <c:v>Domestic</c:v>
                </c:pt>
              </c:strCache>
            </c:strRef>
          </c:cat>
          <c:val>
            <c:numRef>
              <c:f>'Figure 2.3'!$C$8:$C$10</c:f>
              <c:numCache>
                <c:formatCode>0</c:formatCode>
                <c:ptCount val="3"/>
                <c:pt idx="0">
                  <c:v>18.105796665615351</c:v>
                </c:pt>
                <c:pt idx="1">
                  <c:v>20.537711699685339</c:v>
                </c:pt>
                <c:pt idx="2">
                  <c:v>61.356491634699317</c:v>
                </c:pt>
              </c:numCache>
            </c:numRef>
          </c:val>
          <c:extLst>
            <c:ext xmlns:c16="http://schemas.microsoft.com/office/drawing/2014/chart" uri="{C3380CC4-5D6E-409C-BE32-E72D297353CC}">
              <c16:uniqueId val="{00000000-217E-483E-8191-D95A58AF5BFF}"/>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6.6750932449233344E-2"/>
          <c:y val="0.79976068236591347"/>
          <c:w val="0.89866187779159168"/>
          <c:h val="0.17171882386274528"/>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FBE-4148-9975-1C27488BDE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FBE-4148-9975-1C27488BDE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FBE-4148-9975-1C27488BDEF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'Figure 2.3'!$H$8:$H$10</c:f>
              <c:strCache>
                <c:ptCount val="3"/>
                <c:pt idx="0">
                  <c:v>Hong Kong, Macau, and Taiwan funded enterprises</c:v>
                </c:pt>
                <c:pt idx="1">
                  <c:v>Foreign-invested enterprises</c:v>
                </c:pt>
                <c:pt idx="2">
                  <c:v>Domestic</c:v>
                </c:pt>
              </c:strCache>
            </c:strRef>
          </c:cat>
          <c:val>
            <c:numRef>
              <c:f>'Figure 2.3'!$I$8:$I$10</c:f>
              <c:numCache>
                <c:formatCode>0</c:formatCode>
                <c:ptCount val="3"/>
                <c:pt idx="0">
                  <c:v>16.440732902438558</c:v>
                </c:pt>
                <c:pt idx="1">
                  <c:v>31.049209708478713</c:v>
                </c:pt>
                <c:pt idx="2">
                  <c:v>52.511964003126842</c:v>
                </c:pt>
              </c:numCache>
            </c:numRef>
          </c:val>
          <c:extLst>
            <c:ext xmlns:c16="http://schemas.microsoft.com/office/drawing/2014/chart" uri="{C3380CC4-5D6E-409C-BE32-E72D297353CC}">
              <c16:uniqueId val="{00000000-DD01-4C9B-B8D9-A241CDF936AD}"/>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4762</xdr:rowOff>
    </xdr:from>
    <xdr:to>
      <xdr:col>5</xdr:col>
      <xdr:colOff>371475</xdr:colOff>
      <xdr:row>16</xdr:row>
      <xdr:rowOff>0</xdr:rowOff>
    </xdr:to>
    <xdr:graphicFrame macro="">
      <xdr:nvGraphicFramePr>
        <xdr:cNvPr id="2" name="Chart 1">
          <a:extLst>
            <a:ext uri="{FF2B5EF4-FFF2-40B4-BE49-F238E27FC236}">
              <a16:creationId xmlns:a16="http://schemas.microsoft.com/office/drawing/2014/main" id="{0F9FADF0-4432-4BE6-A764-293F41F969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390525</xdr:colOff>
      <xdr:row>1</xdr:row>
      <xdr:rowOff>0</xdr:rowOff>
    </xdr:from>
    <xdr:to>
      <xdr:col>11</xdr:col>
      <xdr:colOff>390525</xdr:colOff>
      <xdr:row>16</xdr:row>
      <xdr:rowOff>0</xdr:rowOff>
    </xdr:to>
    <xdr:graphicFrame macro="">
      <xdr:nvGraphicFramePr>
        <xdr:cNvPr id="3" name="Chart 2">
          <a:extLst>
            <a:ext uri="{FF2B5EF4-FFF2-40B4-BE49-F238E27FC236}">
              <a16:creationId xmlns:a16="http://schemas.microsoft.com/office/drawing/2014/main" id="{D16AE4F3-3FC8-404F-B15B-A2BCAB2A0E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28</xdr:row>
      <xdr:rowOff>157162</xdr:rowOff>
    </xdr:from>
    <xdr:to>
      <xdr:col>7</xdr:col>
      <xdr:colOff>304800</xdr:colOff>
      <xdr:row>43</xdr:row>
      <xdr:rowOff>42862</xdr:rowOff>
    </xdr:to>
    <xdr:graphicFrame macro="">
      <xdr:nvGraphicFramePr>
        <xdr:cNvPr id="2" name="Chart 1">
          <a:extLst>
            <a:ext uri="{FF2B5EF4-FFF2-40B4-BE49-F238E27FC236}">
              <a16:creationId xmlns:a16="http://schemas.microsoft.com/office/drawing/2014/main" id="{2B11DD4D-582C-4EB5-8F5C-29CCF6F3BF9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228600</xdr:colOff>
      <xdr:row>28</xdr:row>
      <xdr:rowOff>138111</xdr:rowOff>
    </xdr:from>
    <xdr:to>
      <xdr:col>12</xdr:col>
      <xdr:colOff>304800</xdr:colOff>
      <xdr:row>42</xdr:row>
      <xdr:rowOff>142874</xdr:rowOff>
    </xdr:to>
    <xdr:graphicFrame macro="">
      <xdr:nvGraphicFramePr>
        <xdr:cNvPr id="3" name="Chart 2">
          <a:extLst>
            <a:ext uri="{FF2B5EF4-FFF2-40B4-BE49-F238E27FC236}">
              <a16:creationId xmlns:a16="http://schemas.microsoft.com/office/drawing/2014/main" id="{6B7C5F97-C9A2-4ED0-BDD1-068FF4C76D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600075</xdr:colOff>
      <xdr:row>27</xdr:row>
      <xdr:rowOff>100012</xdr:rowOff>
    </xdr:from>
    <xdr:to>
      <xdr:col>25</xdr:col>
      <xdr:colOff>295275</xdr:colOff>
      <xdr:row>41</xdr:row>
      <xdr:rowOff>176212</xdr:rowOff>
    </xdr:to>
    <xdr:graphicFrame macro="">
      <xdr:nvGraphicFramePr>
        <xdr:cNvPr id="5" name="Chart 4">
          <a:extLst>
            <a:ext uri="{FF2B5EF4-FFF2-40B4-BE49-F238E27FC236}">
              <a16:creationId xmlns:a16="http://schemas.microsoft.com/office/drawing/2014/main" id="{16FC83F9-C516-4943-A90B-46AF36F1BA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171450</xdr:colOff>
      <xdr:row>27</xdr:row>
      <xdr:rowOff>33337</xdr:rowOff>
    </xdr:from>
    <xdr:to>
      <xdr:col>30</xdr:col>
      <xdr:colOff>476250</xdr:colOff>
      <xdr:row>41</xdr:row>
      <xdr:rowOff>109537</xdr:rowOff>
    </xdr:to>
    <xdr:graphicFrame macro="">
      <xdr:nvGraphicFramePr>
        <xdr:cNvPr id="7" name="Chart 6">
          <a:extLst>
            <a:ext uri="{FF2B5EF4-FFF2-40B4-BE49-F238E27FC236}">
              <a16:creationId xmlns:a16="http://schemas.microsoft.com/office/drawing/2014/main" id="{A8E1487E-8102-4054-A74B-57FE8C8672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171450</xdr:rowOff>
    </xdr:from>
    <xdr:to>
      <xdr:col>1</xdr:col>
      <xdr:colOff>619126</xdr:colOff>
      <xdr:row>43</xdr:row>
      <xdr:rowOff>33337</xdr:rowOff>
    </xdr:to>
    <xdr:graphicFrame macro="">
      <xdr:nvGraphicFramePr>
        <xdr:cNvPr id="4" name="Chart 3">
          <a:extLst>
            <a:ext uri="{FF2B5EF4-FFF2-40B4-BE49-F238E27FC236}">
              <a16:creationId xmlns:a16="http://schemas.microsoft.com/office/drawing/2014/main" id="{2801B9B7-7874-494B-9094-78FA54568B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523876</xdr:colOff>
      <xdr:row>26</xdr:row>
      <xdr:rowOff>66676</xdr:rowOff>
    </xdr:from>
    <xdr:to>
      <xdr:col>12</xdr:col>
      <xdr:colOff>257176</xdr:colOff>
      <xdr:row>44</xdr:row>
      <xdr:rowOff>14288</xdr:rowOff>
    </xdr:to>
    <xdr:graphicFrame macro="">
      <xdr:nvGraphicFramePr>
        <xdr:cNvPr id="3" name="Chart 2">
          <a:extLst>
            <a:ext uri="{FF2B5EF4-FFF2-40B4-BE49-F238E27FC236}">
              <a16:creationId xmlns:a16="http://schemas.microsoft.com/office/drawing/2014/main" id="{C72AED13-901E-44AD-B3E5-2EC7B1B64C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0.11421</cdr:x>
      <cdr:y>0.04841</cdr:y>
    </cdr:from>
    <cdr:to>
      <cdr:x>0.28412</cdr:x>
      <cdr:y>0.14524</cdr:y>
    </cdr:to>
    <cdr:sp macro="" textlink="">
      <cdr:nvSpPr>
        <cdr:cNvPr id="2" name="TextBox 1">
          <a:extLst xmlns:a="http://schemas.openxmlformats.org/drawingml/2006/main">
            <a:ext uri="{FF2B5EF4-FFF2-40B4-BE49-F238E27FC236}">
              <a16:creationId xmlns:a16="http://schemas.microsoft.com/office/drawing/2014/main" id="{028675DE-0426-4A1F-BE82-E6D847A61DF8}"/>
            </a:ext>
          </a:extLst>
        </cdr:cNvPr>
        <cdr:cNvSpPr txBox="1"/>
      </cdr:nvSpPr>
      <cdr:spPr>
        <a:xfrm xmlns:a="http://schemas.openxmlformats.org/drawingml/2006/main">
          <a:off x="390525" y="138113"/>
          <a:ext cx="58102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2011</a:t>
          </a:r>
        </a:p>
      </cdr:txBody>
    </cdr:sp>
  </cdr:relSizeAnchor>
</c:userShapes>
</file>

<file path=xl/drawings/drawing3.xml><?xml version="1.0" encoding="utf-8"?>
<c:userShapes xmlns:c="http://schemas.openxmlformats.org/drawingml/2006/chart">
  <cdr:relSizeAnchor xmlns:cdr="http://schemas.openxmlformats.org/drawingml/2006/chartDrawing">
    <cdr:from>
      <cdr:x>0.16228</cdr:x>
      <cdr:y>0.08</cdr:y>
    </cdr:from>
    <cdr:to>
      <cdr:x>0.33991</cdr:x>
      <cdr:y>0.21333</cdr:y>
    </cdr:to>
    <cdr:sp macro="" textlink="">
      <cdr:nvSpPr>
        <cdr:cNvPr id="2" name="TextBox 1">
          <a:extLst xmlns:a="http://schemas.openxmlformats.org/drawingml/2006/main">
            <a:ext uri="{FF2B5EF4-FFF2-40B4-BE49-F238E27FC236}">
              <a16:creationId xmlns:a16="http://schemas.microsoft.com/office/drawing/2014/main" id="{CC4B5D0A-392A-4907-8204-6ADE72B481F3}"/>
            </a:ext>
          </a:extLst>
        </cdr:cNvPr>
        <cdr:cNvSpPr txBox="1"/>
      </cdr:nvSpPr>
      <cdr:spPr>
        <a:xfrm xmlns:a="http://schemas.openxmlformats.org/drawingml/2006/main">
          <a:off x="704850" y="228600"/>
          <a:ext cx="771525"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2016</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57150</xdr:colOff>
      <xdr:row>1</xdr:row>
      <xdr:rowOff>61912</xdr:rowOff>
    </xdr:from>
    <xdr:to>
      <xdr:col>6</xdr:col>
      <xdr:colOff>361950</xdr:colOff>
      <xdr:row>15</xdr:row>
      <xdr:rowOff>138112</xdr:rowOff>
    </xdr:to>
    <xdr:graphicFrame macro="">
      <xdr:nvGraphicFramePr>
        <xdr:cNvPr id="2" name="Chart 1">
          <a:extLst>
            <a:ext uri="{FF2B5EF4-FFF2-40B4-BE49-F238E27FC236}">
              <a16:creationId xmlns:a16="http://schemas.microsoft.com/office/drawing/2014/main" id="{112E8F04-F27C-4F39-A50C-2F4C7DA020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561975</xdr:colOff>
      <xdr:row>1</xdr:row>
      <xdr:rowOff>9525</xdr:rowOff>
    </xdr:from>
    <xdr:to>
      <xdr:col>14</xdr:col>
      <xdr:colOff>257175</xdr:colOff>
      <xdr:row>15</xdr:row>
      <xdr:rowOff>85725</xdr:rowOff>
    </xdr:to>
    <xdr:graphicFrame macro="">
      <xdr:nvGraphicFramePr>
        <xdr:cNvPr id="3" name="Chart 2">
          <a:extLst>
            <a:ext uri="{FF2B5EF4-FFF2-40B4-BE49-F238E27FC236}">
              <a16:creationId xmlns:a16="http://schemas.microsoft.com/office/drawing/2014/main" id="{4186551B-D503-4117-B03B-DA7B99AAFD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0.08654</cdr:x>
      <cdr:y>0.03299</cdr:y>
    </cdr:from>
    <cdr:to>
      <cdr:x>0.2524</cdr:x>
      <cdr:y>0.1441</cdr:y>
    </cdr:to>
    <cdr:sp macro="" textlink="">
      <cdr:nvSpPr>
        <cdr:cNvPr id="2" name="TextBox 1">
          <a:extLst xmlns:a="http://schemas.openxmlformats.org/drawingml/2006/main">
            <a:ext uri="{FF2B5EF4-FFF2-40B4-BE49-F238E27FC236}">
              <a16:creationId xmlns:a16="http://schemas.microsoft.com/office/drawing/2014/main" id="{FEFCDDD0-413E-44B5-92B9-F69EE9AB5E96}"/>
            </a:ext>
          </a:extLst>
        </cdr:cNvPr>
        <cdr:cNvSpPr txBox="1"/>
      </cdr:nvSpPr>
      <cdr:spPr>
        <a:xfrm xmlns:a="http://schemas.openxmlformats.org/drawingml/2006/main">
          <a:off x="342900" y="90488"/>
          <a:ext cx="657225"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2011</a:t>
          </a:r>
        </a:p>
      </cdr:txBody>
    </cdr:sp>
  </cdr:relSizeAnchor>
</c:userShapes>
</file>

<file path=xl/drawings/drawing6.xml><?xml version="1.0" encoding="utf-8"?>
<c:userShapes xmlns:c="http://schemas.openxmlformats.org/drawingml/2006/chart">
  <cdr:relSizeAnchor xmlns:cdr="http://schemas.openxmlformats.org/drawingml/2006/chartDrawing">
    <cdr:from>
      <cdr:x>0.13125</cdr:x>
      <cdr:y>0.07639</cdr:y>
    </cdr:from>
    <cdr:to>
      <cdr:x>0.28958</cdr:x>
      <cdr:y>0.18056</cdr:y>
    </cdr:to>
    <cdr:sp macro="" textlink="">
      <cdr:nvSpPr>
        <cdr:cNvPr id="2" name="TextBox 1">
          <a:extLst xmlns:a="http://schemas.openxmlformats.org/drawingml/2006/main">
            <a:ext uri="{FF2B5EF4-FFF2-40B4-BE49-F238E27FC236}">
              <a16:creationId xmlns:a16="http://schemas.microsoft.com/office/drawing/2014/main" id="{CC8B3124-57B3-4DB8-936E-4779827DD5DE}"/>
            </a:ext>
          </a:extLst>
        </cdr:cNvPr>
        <cdr:cNvSpPr txBox="1"/>
      </cdr:nvSpPr>
      <cdr:spPr>
        <a:xfrm xmlns:a="http://schemas.openxmlformats.org/drawingml/2006/main">
          <a:off x="600075" y="209550"/>
          <a:ext cx="723900"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2016</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171451</xdr:rowOff>
    </xdr:from>
    <xdr:to>
      <xdr:col>2</xdr:col>
      <xdr:colOff>1</xdr:colOff>
      <xdr:row>19</xdr:row>
      <xdr:rowOff>19051</xdr:rowOff>
    </xdr:to>
    <xdr:graphicFrame macro="">
      <xdr:nvGraphicFramePr>
        <xdr:cNvPr id="2" name="Chart 1">
          <a:extLst>
            <a:ext uri="{FF2B5EF4-FFF2-40B4-BE49-F238E27FC236}">
              <a16:creationId xmlns:a16="http://schemas.microsoft.com/office/drawing/2014/main" id="{FCCC6375-5E0F-4393-8103-95856AB51C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28575</xdr:rowOff>
    </xdr:from>
    <xdr:to>
      <xdr:col>0</xdr:col>
      <xdr:colOff>1228725</xdr:colOff>
      <xdr:row>3</xdr:row>
      <xdr:rowOff>47625</xdr:rowOff>
    </xdr:to>
    <xdr:sp macro="" textlink="">
      <xdr:nvSpPr>
        <xdr:cNvPr id="3" name="TextBox 2">
          <a:extLst>
            <a:ext uri="{FF2B5EF4-FFF2-40B4-BE49-F238E27FC236}">
              <a16:creationId xmlns:a16="http://schemas.microsoft.com/office/drawing/2014/main" id="{8F01F526-A5DA-4CA1-A0D8-4A994550934C}"/>
            </a:ext>
          </a:extLst>
        </xdr:cNvPr>
        <xdr:cNvSpPr txBox="1"/>
      </xdr:nvSpPr>
      <xdr:spPr>
        <a:xfrm>
          <a:off x="0" y="409575"/>
          <a:ext cx="12287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percent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114300</xdr:rowOff>
    </xdr:from>
    <xdr:to>
      <xdr:col>5</xdr:col>
      <xdr:colOff>1381125</xdr:colOff>
      <xdr:row>21</xdr:row>
      <xdr:rowOff>171450</xdr:rowOff>
    </xdr:to>
    <xdr:graphicFrame macro="">
      <xdr:nvGraphicFramePr>
        <xdr:cNvPr id="2" name="Chart 1">
          <a:extLst>
            <a:ext uri="{FF2B5EF4-FFF2-40B4-BE49-F238E27FC236}">
              <a16:creationId xmlns:a16="http://schemas.microsoft.com/office/drawing/2014/main" id="{36913137-9D83-4125-AEB9-9F472BD347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0.00546</cdr:x>
      <cdr:y>0</cdr:y>
    </cdr:from>
    <cdr:to>
      <cdr:x>0.20036</cdr:x>
      <cdr:y>0.08463</cdr:y>
    </cdr:to>
    <cdr:sp macro="" textlink="">
      <cdr:nvSpPr>
        <cdr:cNvPr id="2" name="TextBox 1">
          <a:extLst xmlns:a="http://schemas.openxmlformats.org/drawingml/2006/main">
            <a:ext uri="{FF2B5EF4-FFF2-40B4-BE49-F238E27FC236}">
              <a16:creationId xmlns:a16="http://schemas.microsoft.com/office/drawing/2014/main" id="{3AE83D16-57B5-4234-AF61-44C1BCD17E8D}"/>
            </a:ext>
          </a:extLst>
        </cdr:cNvPr>
        <cdr:cNvSpPr txBox="1"/>
      </cdr:nvSpPr>
      <cdr:spPr>
        <a:xfrm xmlns:a="http://schemas.openxmlformats.org/drawingml/2006/main">
          <a:off x="28575" y="0"/>
          <a:ext cx="1019175" cy="3272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ysClr val="windowText" lastClr="000000"/>
              </a:solidFill>
            </a:rPr>
            <a:t>percent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9BBBE-8BA2-4B4E-8842-1D37E4F2409E}">
  <dimension ref="A1:J18"/>
  <sheetViews>
    <sheetView tabSelected="1" workbookViewId="0">
      <selection activeCell="G21" sqref="G21"/>
    </sheetView>
  </sheetViews>
  <sheetFormatPr defaultRowHeight="15" x14ac:dyDescent="0.25"/>
  <sheetData>
    <row r="1" spans="1:1" x14ac:dyDescent="0.25">
      <c r="A1" s="33" t="s">
        <v>36</v>
      </c>
    </row>
    <row r="18" spans="1:10" ht="48.75" customHeight="1" x14ac:dyDescent="0.25">
      <c r="A18" s="43" t="s">
        <v>39</v>
      </c>
      <c r="B18" s="43"/>
      <c r="C18" s="43"/>
      <c r="D18" s="43"/>
      <c r="E18" s="43"/>
      <c r="F18" s="43"/>
      <c r="G18" s="43"/>
      <c r="H18" s="43"/>
      <c r="I18" s="43"/>
      <c r="J18" s="43"/>
    </row>
  </sheetData>
  <mergeCells count="1">
    <mergeCell ref="A18:J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DDE83-F0EA-406F-9A7A-1C8DE3065FE9}">
  <dimension ref="A1:K19"/>
  <sheetViews>
    <sheetView workbookViewId="0"/>
  </sheetViews>
  <sheetFormatPr defaultRowHeight="15" x14ac:dyDescent="0.25"/>
  <sheetData>
    <row r="1" spans="1:1" x14ac:dyDescent="0.25">
      <c r="A1" s="33" t="s">
        <v>40</v>
      </c>
    </row>
    <row r="19" spans="1:11" ht="45" customHeight="1" x14ac:dyDescent="0.25">
      <c r="A19" s="43" t="s">
        <v>39</v>
      </c>
      <c r="B19" s="43"/>
      <c r="C19" s="43"/>
      <c r="D19" s="43"/>
      <c r="E19" s="43"/>
      <c r="F19" s="43"/>
      <c r="G19" s="43"/>
      <c r="H19" s="43"/>
      <c r="I19" s="43"/>
      <c r="J19" s="43"/>
      <c r="K19" s="43"/>
    </row>
  </sheetData>
  <mergeCells count="1">
    <mergeCell ref="A19:K19"/>
  </mergeCells>
  <pageMargins left="0.7" right="0.7" top="0.75" bottom="0.75" header="0.3" footer="0.3"/>
  <pageSetup paperSize="22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D6AB5-F668-40B3-9DBA-2B418FF98EA9}">
  <dimension ref="A2:I21"/>
  <sheetViews>
    <sheetView workbookViewId="0">
      <selection activeCell="F19" sqref="F19"/>
    </sheetView>
  </sheetViews>
  <sheetFormatPr defaultRowHeight="15" x14ac:dyDescent="0.25"/>
  <cols>
    <col min="1" max="1" width="63.140625" customWidth="1"/>
  </cols>
  <sheetData>
    <row r="2" spans="1:9" x14ac:dyDescent="0.25">
      <c r="A2" s="34" t="s">
        <v>43</v>
      </c>
      <c r="I2" s="36"/>
    </row>
    <row r="21" spans="1:2" ht="73.5" customHeight="1" x14ac:dyDescent="0.25">
      <c r="A21" s="43" t="s">
        <v>39</v>
      </c>
      <c r="B21" s="43"/>
    </row>
  </sheetData>
  <mergeCells count="1">
    <mergeCell ref="A21:B21"/>
  </mergeCells>
  <pageMargins left="0.7" right="0.7" top="0.75" bottom="0.75" header="0.3" footer="0.3"/>
  <pageSetup paperSize="22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B4EAF-16C0-44CB-8D01-4A01EAFAED1D}">
  <dimension ref="A1:L23"/>
  <sheetViews>
    <sheetView workbookViewId="0">
      <selection activeCell="H17" sqref="H17"/>
    </sheetView>
  </sheetViews>
  <sheetFormatPr defaultRowHeight="15" x14ac:dyDescent="0.25"/>
  <cols>
    <col min="2" max="3" width="11.42578125" customWidth="1"/>
    <col min="4" max="4" width="10.5703125" customWidth="1"/>
    <col min="5" max="5" width="15.140625" customWidth="1"/>
    <col min="6" max="6" width="24.7109375" customWidth="1"/>
  </cols>
  <sheetData>
    <row r="1" spans="1:12" x14ac:dyDescent="0.25">
      <c r="A1" s="33" t="s">
        <v>42</v>
      </c>
      <c r="L1" s="36"/>
    </row>
    <row r="3" spans="1:12" x14ac:dyDescent="0.25">
      <c r="A3" s="35"/>
    </row>
    <row r="22" spans="1:6" x14ac:dyDescent="0.25">
      <c r="A22" t="s">
        <v>41</v>
      </c>
    </row>
    <row r="23" spans="1:6" ht="57" customHeight="1" x14ac:dyDescent="0.25">
      <c r="A23" s="43" t="s">
        <v>39</v>
      </c>
      <c r="B23" s="43"/>
      <c r="C23" s="43"/>
      <c r="D23" s="43"/>
      <c r="E23" s="43"/>
      <c r="F23" s="43"/>
    </row>
  </sheetData>
  <mergeCells count="1">
    <mergeCell ref="A23:F23"/>
  </mergeCells>
  <pageMargins left="0.7" right="0.7" top="0.75" bottom="0.75" header="0.3" footer="0.3"/>
  <pageSetup paperSize="22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336C5-2379-4391-BD00-52442B6453B3}">
  <dimension ref="A1:AC45"/>
  <sheetViews>
    <sheetView workbookViewId="0">
      <selection activeCell="N42" sqref="N42"/>
    </sheetView>
  </sheetViews>
  <sheetFormatPr defaultRowHeight="15" x14ac:dyDescent="0.25"/>
  <cols>
    <col min="17" max="17" width="9" customWidth="1"/>
  </cols>
  <sheetData>
    <row r="1" spans="1:22" x14ac:dyDescent="0.25">
      <c r="B1" s="44" t="s">
        <v>5</v>
      </c>
      <c r="C1" s="44"/>
      <c r="D1" s="44"/>
      <c r="E1" s="44" t="s">
        <v>28</v>
      </c>
      <c r="F1" s="44"/>
      <c r="G1" s="44"/>
      <c r="H1" s="44" t="s">
        <v>6</v>
      </c>
      <c r="I1" s="44"/>
      <c r="J1" s="44"/>
      <c r="K1" s="44" t="s">
        <v>7</v>
      </c>
      <c r="L1" s="44"/>
      <c r="M1" s="44"/>
      <c r="N1" s="44" t="s">
        <v>28</v>
      </c>
      <c r="O1" s="44"/>
      <c r="P1" s="44"/>
      <c r="Q1" s="44" t="s">
        <v>6</v>
      </c>
      <c r="R1" s="44"/>
      <c r="S1" s="44"/>
      <c r="T1" s="44" t="s">
        <v>7</v>
      </c>
      <c r="U1" s="44"/>
      <c r="V1" s="44"/>
    </row>
    <row r="2" spans="1:22" x14ac:dyDescent="0.25">
      <c r="B2" s="37" t="s">
        <v>0</v>
      </c>
      <c r="C2" s="37" t="s">
        <v>1</v>
      </c>
      <c r="D2" s="37" t="s">
        <v>2</v>
      </c>
      <c r="E2" s="37" t="s">
        <v>0</v>
      </c>
      <c r="F2" s="37" t="s">
        <v>1</v>
      </c>
      <c r="G2" s="37" t="s">
        <v>2</v>
      </c>
      <c r="H2" s="37" t="s">
        <v>0</v>
      </c>
      <c r="I2" s="37" t="s">
        <v>1</v>
      </c>
      <c r="J2" s="37" t="s">
        <v>2</v>
      </c>
      <c r="K2" s="37" t="s">
        <v>0</v>
      </c>
      <c r="L2" s="37" t="s">
        <v>1</v>
      </c>
      <c r="M2" s="37" t="s">
        <v>2</v>
      </c>
      <c r="N2" s="37" t="s">
        <v>0</v>
      </c>
      <c r="O2" s="37" t="s">
        <v>1</v>
      </c>
      <c r="P2" s="37" t="s">
        <v>2</v>
      </c>
      <c r="Q2" s="37" t="s">
        <v>0</v>
      </c>
      <c r="R2" s="37" t="s">
        <v>1</v>
      </c>
      <c r="S2" s="37" t="s">
        <v>2</v>
      </c>
      <c r="T2" s="37" t="s">
        <v>0</v>
      </c>
      <c r="U2" s="37" t="s">
        <v>1</v>
      </c>
      <c r="V2" s="37" t="s">
        <v>2</v>
      </c>
    </row>
    <row r="3" spans="1:22" x14ac:dyDescent="0.25">
      <c r="A3">
        <v>2011</v>
      </c>
      <c r="B3">
        <v>64911.199999999997</v>
      </c>
      <c r="C3">
        <v>5244.9</v>
      </c>
      <c r="D3">
        <v>40600.300000000003</v>
      </c>
      <c r="E3">
        <v>33154.400000000001</v>
      </c>
      <c r="F3">
        <v>2754.2</v>
      </c>
      <c r="G3">
        <v>4582.6000000000004</v>
      </c>
      <c r="H3">
        <v>11311.6</v>
      </c>
      <c r="I3">
        <v>862.3</v>
      </c>
      <c r="J3">
        <v>11214.8</v>
      </c>
      <c r="K3">
        <v>20445.099999999999</v>
      </c>
      <c r="L3">
        <v>1628.5</v>
      </c>
      <c r="M3">
        <v>24802.9</v>
      </c>
      <c r="N3" s="1">
        <f>E3/B3*100</f>
        <v>51.076547652793359</v>
      </c>
      <c r="O3" s="1">
        <f t="shared" ref="O3:P3" si="0">F3/C3*100</f>
        <v>52.511964003126842</v>
      </c>
      <c r="P3" s="1">
        <f t="shared" si="0"/>
        <v>11.287108715945449</v>
      </c>
      <c r="Q3" s="1">
        <f>H3/B3*100</f>
        <v>17.426268502199928</v>
      </c>
      <c r="R3" s="1">
        <f>I3/C3*100</f>
        <v>16.440732902438558</v>
      </c>
      <c r="S3" s="1">
        <f>J3/D3*100</f>
        <v>27.622455991704491</v>
      </c>
      <c r="T3" s="1">
        <f>K3/B3*100</f>
        <v>31.497029788387827</v>
      </c>
      <c r="U3" s="1">
        <f>L3/C3*100</f>
        <v>31.049209708478713</v>
      </c>
      <c r="V3" s="1">
        <f>M3/D3*100</f>
        <v>61.090435292350051</v>
      </c>
    </row>
    <row r="4" spans="1:22" x14ac:dyDescent="0.25">
      <c r="A4" s="28">
        <v>2016</v>
      </c>
      <c r="B4" s="28">
        <v>136337</v>
      </c>
      <c r="C4" s="28">
        <v>10301.799999999999</v>
      </c>
      <c r="D4" s="28">
        <v>52444.6</v>
      </c>
      <c r="E4" s="28">
        <v>83651.600000000006</v>
      </c>
      <c r="F4" s="28">
        <v>6506</v>
      </c>
      <c r="G4" s="28">
        <v>12124.3</v>
      </c>
      <c r="H4" s="28">
        <v>24684.9</v>
      </c>
      <c r="I4" s="28">
        <v>1608.3</v>
      </c>
      <c r="J4" s="28">
        <v>17317.3</v>
      </c>
      <c r="K4" s="28">
        <v>28000.5</v>
      </c>
      <c r="L4" s="28">
        <v>2187.5</v>
      </c>
      <c r="M4" s="28">
        <v>23003</v>
      </c>
      <c r="N4" s="21">
        <f>E4/B4*100</f>
        <v>61.356491634699317</v>
      </c>
      <c r="O4" s="21">
        <f t="shared" ref="O4" si="1">F4/C4*100</f>
        <v>63.154011920246958</v>
      </c>
      <c r="P4" s="21">
        <f t="shared" ref="P4" si="2">G4/D4*100</f>
        <v>23.118300072838764</v>
      </c>
      <c r="Q4" s="21">
        <f>H4/B4*100</f>
        <v>18.105796665615351</v>
      </c>
      <c r="R4" s="21">
        <f>I4/C4*100</f>
        <v>15.611834824982044</v>
      </c>
      <c r="S4" s="21">
        <f t="shared" ref="S4" si="3">J4/D4*100</f>
        <v>33.020177482524417</v>
      </c>
      <c r="T4" s="21">
        <f>K4/B4*100</f>
        <v>20.537711699685339</v>
      </c>
      <c r="U4" s="21">
        <f t="shared" ref="U4" si="4">L4/C4*100</f>
        <v>21.234153254771012</v>
      </c>
      <c r="V4" s="21">
        <f t="shared" ref="V4" si="5">M4/D4*100</f>
        <v>43.861522444636819</v>
      </c>
    </row>
    <row r="6" spans="1:22" x14ac:dyDescent="0.25">
      <c r="A6" s="33" t="s">
        <v>10</v>
      </c>
      <c r="H6" s="33" t="s">
        <v>13</v>
      </c>
      <c r="L6" s="33" t="s">
        <v>14</v>
      </c>
    </row>
    <row r="7" spans="1:22" x14ac:dyDescent="0.25">
      <c r="A7" s="28"/>
      <c r="B7" s="28">
        <v>2011</v>
      </c>
      <c r="C7" s="28">
        <v>2016</v>
      </c>
      <c r="H7" s="28"/>
      <c r="I7" s="28">
        <v>2011</v>
      </c>
      <c r="J7" s="28">
        <v>2016</v>
      </c>
      <c r="L7" s="28"/>
      <c r="M7" s="28">
        <v>2011</v>
      </c>
      <c r="N7" s="28">
        <v>2016</v>
      </c>
    </row>
    <row r="8" spans="1:22" x14ac:dyDescent="0.25">
      <c r="A8" t="s">
        <v>38</v>
      </c>
      <c r="B8" s="1">
        <f>Q3</f>
        <v>17.426268502199928</v>
      </c>
      <c r="C8" s="1">
        <f>Q4</f>
        <v>18.105796665615351</v>
      </c>
      <c r="H8" t="s">
        <v>38</v>
      </c>
      <c r="I8" s="1">
        <f>R3</f>
        <v>16.440732902438558</v>
      </c>
      <c r="J8" s="1">
        <f>R4</f>
        <v>15.611834824982044</v>
      </c>
      <c r="L8" t="s">
        <v>11</v>
      </c>
      <c r="M8" s="1">
        <f>S3</f>
        <v>27.622455991704491</v>
      </c>
      <c r="N8" s="1">
        <f>S4</f>
        <v>33.020177482524417</v>
      </c>
      <c r="O8" s="1"/>
      <c r="P8" s="1"/>
    </row>
    <row r="9" spans="1:22" x14ac:dyDescent="0.25">
      <c r="A9" t="s">
        <v>37</v>
      </c>
      <c r="B9" s="1">
        <f>T3</f>
        <v>31.497029788387827</v>
      </c>
      <c r="C9" s="1">
        <f>T4</f>
        <v>20.537711699685339</v>
      </c>
      <c r="H9" t="s">
        <v>37</v>
      </c>
      <c r="I9" s="1">
        <f>U3</f>
        <v>31.049209708478713</v>
      </c>
      <c r="J9" s="1">
        <f>U4</f>
        <v>21.234153254771012</v>
      </c>
      <c r="L9" t="s">
        <v>12</v>
      </c>
      <c r="M9" s="1">
        <f>V3</f>
        <v>61.090435292350051</v>
      </c>
      <c r="N9" s="1">
        <f>V4</f>
        <v>43.861522444636819</v>
      </c>
      <c r="O9" s="1"/>
      <c r="P9" s="1"/>
    </row>
    <row r="10" spans="1:22" x14ac:dyDescent="0.25">
      <c r="A10" t="s">
        <v>28</v>
      </c>
      <c r="B10" s="1">
        <f>N3</f>
        <v>51.076547652793359</v>
      </c>
      <c r="C10" s="1">
        <f>N4</f>
        <v>61.356491634699317</v>
      </c>
      <c r="H10" t="s">
        <v>28</v>
      </c>
      <c r="I10" s="1">
        <f>O3</f>
        <v>52.511964003126842</v>
      </c>
      <c r="J10" s="1">
        <f>O4</f>
        <v>63.154011920246958</v>
      </c>
      <c r="L10" t="s">
        <v>28</v>
      </c>
      <c r="M10" s="1">
        <f>P3</f>
        <v>11.287108715945449</v>
      </c>
      <c r="N10" s="1">
        <f>P4</f>
        <v>23.118300072838764</v>
      </c>
      <c r="O10" s="1"/>
      <c r="P10" s="1"/>
    </row>
    <row r="11" spans="1:22" x14ac:dyDescent="0.25">
      <c r="A11" s="28" t="s">
        <v>5</v>
      </c>
      <c r="B11" s="21">
        <f>SUM(B8:B10)</f>
        <v>99.999845943381104</v>
      </c>
      <c r="C11" s="21">
        <f>SUM(C8:C10)</f>
        <v>100</v>
      </c>
      <c r="H11" s="28" t="s">
        <v>5</v>
      </c>
      <c r="I11" s="21">
        <f>SUM(I8:I10)</f>
        <v>100.00190661404412</v>
      </c>
      <c r="J11" s="21">
        <f>SUM(J8:J10)</f>
        <v>100.00000000000001</v>
      </c>
      <c r="L11" s="28" t="s">
        <v>5</v>
      </c>
      <c r="M11" s="21">
        <f>SUM(M8:M10)</f>
        <v>99.999999999999986</v>
      </c>
      <c r="N11" s="21">
        <f>SUM(N8:N10)</f>
        <v>100</v>
      </c>
      <c r="O11" s="1"/>
      <c r="P11" s="1"/>
    </row>
    <row r="14" spans="1:22" x14ac:dyDescent="0.25">
      <c r="A14" t="s">
        <v>3</v>
      </c>
      <c r="B14" t="s">
        <v>4</v>
      </c>
    </row>
    <row r="15" spans="1:22" x14ac:dyDescent="0.25">
      <c r="A15" t="s">
        <v>8</v>
      </c>
      <c r="B15" t="s">
        <v>9</v>
      </c>
    </row>
    <row r="27" spans="1:19" x14ac:dyDescent="0.25">
      <c r="S27" t="s">
        <v>32</v>
      </c>
    </row>
    <row r="28" spans="1:19" x14ac:dyDescent="0.25">
      <c r="A28" t="s">
        <v>31</v>
      </c>
    </row>
    <row r="45" spans="1:29" ht="52.5" customHeight="1" x14ac:dyDescent="0.25">
      <c r="A45" s="43" t="s">
        <v>35</v>
      </c>
      <c r="B45" s="43"/>
      <c r="C45" s="43"/>
      <c r="D45" s="43"/>
      <c r="E45" s="43"/>
      <c r="F45" s="43"/>
      <c r="G45" s="43"/>
      <c r="H45" s="43"/>
      <c r="I45" s="43"/>
      <c r="J45" s="43"/>
      <c r="S45" s="43" t="s">
        <v>35</v>
      </c>
      <c r="T45" s="43"/>
      <c r="U45" s="43"/>
      <c r="V45" s="43"/>
      <c r="W45" s="43"/>
      <c r="X45" s="43"/>
      <c r="Y45" s="43"/>
      <c r="Z45" s="43"/>
      <c r="AA45" s="43"/>
      <c r="AB45" s="43"/>
      <c r="AC45" s="43"/>
    </row>
  </sheetData>
  <mergeCells count="9">
    <mergeCell ref="A45:J45"/>
    <mergeCell ref="S45:AC45"/>
    <mergeCell ref="B1:D1"/>
    <mergeCell ref="H1:J1"/>
    <mergeCell ref="K1:M1"/>
    <mergeCell ref="Q1:S1"/>
    <mergeCell ref="T1:V1"/>
    <mergeCell ref="E1:G1"/>
    <mergeCell ref="N1:P1"/>
  </mergeCells>
  <pageMargins left="0.7" right="0.7" top="0.75" bottom="0.75" header="0.3" footer="0.3"/>
  <pageSetup paperSize="22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58B35-40E0-4E8D-95C5-1C33C4F70391}">
  <dimension ref="A1:Y45"/>
  <sheetViews>
    <sheetView workbookViewId="0">
      <selection activeCell="D32" sqref="D32"/>
    </sheetView>
  </sheetViews>
  <sheetFormatPr defaultRowHeight="15" x14ac:dyDescent="0.25"/>
  <cols>
    <col min="1" max="1" width="64" bestFit="1" customWidth="1"/>
    <col min="2" max="5" width="11.42578125" customWidth="1"/>
    <col min="10" max="10" width="15.140625" bestFit="1" customWidth="1"/>
    <col min="11" max="11" width="12.5703125" bestFit="1" customWidth="1"/>
    <col min="12" max="12" width="12.5703125" customWidth="1"/>
    <col min="17" max="17" width="15.140625" bestFit="1" customWidth="1"/>
    <col min="18" max="18" width="12.5703125" bestFit="1" customWidth="1"/>
    <col min="23" max="23" width="15.140625" bestFit="1" customWidth="1"/>
    <col min="24" max="24" width="12.5703125" bestFit="1" customWidth="1"/>
    <col min="25" max="25" width="20.28515625" bestFit="1" customWidth="1"/>
  </cols>
  <sheetData>
    <row r="1" spans="1:25" ht="15.75" thickBot="1" x14ac:dyDescent="0.3">
      <c r="A1" s="13">
        <v>2016</v>
      </c>
      <c r="B1" s="24"/>
      <c r="C1" s="24"/>
      <c r="D1" s="24"/>
      <c r="E1" s="24"/>
    </row>
    <row r="2" spans="1:25" ht="15.75" thickBot="1" x14ac:dyDescent="0.3">
      <c r="A2" s="14"/>
      <c r="B2" s="45" t="s">
        <v>30</v>
      </c>
      <c r="C2" s="46"/>
      <c r="D2" s="46"/>
      <c r="E2" s="46"/>
      <c r="F2" s="47" t="s">
        <v>0</v>
      </c>
      <c r="G2" s="47"/>
      <c r="H2" s="47"/>
      <c r="I2" s="47"/>
      <c r="J2" s="47"/>
      <c r="K2" s="47"/>
      <c r="L2" s="18"/>
      <c r="M2" s="48" t="s">
        <v>26</v>
      </c>
      <c r="N2" s="47"/>
      <c r="O2" s="47"/>
      <c r="P2" s="47"/>
      <c r="Q2" s="47"/>
      <c r="R2" s="49"/>
      <c r="S2" s="48" t="s">
        <v>29</v>
      </c>
      <c r="T2" s="47"/>
      <c r="U2" s="47"/>
      <c r="V2" s="47"/>
      <c r="W2" s="47"/>
      <c r="X2" s="47"/>
      <c r="Y2" s="49"/>
    </row>
    <row r="3" spans="1:25" x14ac:dyDescent="0.25">
      <c r="A3" s="15"/>
      <c r="B3" s="26" t="s">
        <v>5</v>
      </c>
      <c r="C3" s="26" t="s">
        <v>21</v>
      </c>
      <c r="D3" s="26" t="s">
        <v>6</v>
      </c>
      <c r="E3" s="30" t="s">
        <v>23</v>
      </c>
      <c r="F3" s="2" t="s">
        <v>5</v>
      </c>
      <c r="G3" s="2" t="s">
        <v>21</v>
      </c>
      <c r="H3" s="2" t="s">
        <v>22</v>
      </c>
      <c r="I3" s="2" t="s">
        <v>23</v>
      </c>
      <c r="J3" s="2" t="s">
        <v>24</v>
      </c>
      <c r="K3" s="2" t="s">
        <v>25</v>
      </c>
      <c r="L3" s="3" t="s">
        <v>27</v>
      </c>
      <c r="M3" s="7" t="s">
        <v>5</v>
      </c>
      <c r="N3" s="2" t="s">
        <v>21</v>
      </c>
      <c r="O3" s="2" t="s">
        <v>22</v>
      </c>
      <c r="P3" s="2" t="s">
        <v>23</v>
      </c>
      <c r="Q3" s="2" t="s">
        <v>24</v>
      </c>
      <c r="R3" s="3" t="s">
        <v>25</v>
      </c>
      <c r="S3" s="7" t="s">
        <v>5</v>
      </c>
      <c r="T3" s="2" t="s">
        <v>21</v>
      </c>
      <c r="U3" s="2" t="s">
        <v>22</v>
      </c>
      <c r="V3" s="2" t="s">
        <v>23</v>
      </c>
      <c r="W3" s="2" t="s">
        <v>24</v>
      </c>
      <c r="X3" s="2" t="s">
        <v>25</v>
      </c>
      <c r="Y3" s="15" t="s">
        <v>44</v>
      </c>
    </row>
    <row r="4" spans="1:25" x14ac:dyDescent="0.25">
      <c r="A4" s="15" t="s">
        <v>5</v>
      </c>
      <c r="B4" s="29">
        <f>M4/F4*100</f>
        <v>7.556128939546217</v>
      </c>
      <c r="C4" s="29">
        <f>N4/G4*100</f>
        <v>7.77747280163935</v>
      </c>
      <c r="D4" s="29">
        <f>O4/H4*100</f>
        <v>6.5153553178137775</v>
      </c>
      <c r="E4" s="29">
        <f>P4/I4*100</f>
        <v>7.812395387854683</v>
      </c>
      <c r="F4" s="4">
        <v>136336.96158999999</v>
      </c>
      <c r="G4" s="4">
        <v>83651.644639999984</v>
      </c>
      <c r="H4" s="4">
        <v>24684.863550000002</v>
      </c>
      <c r="I4" s="4">
        <v>28000.453400000002</v>
      </c>
      <c r="J4" s="5">
        <f>I4/F4*100</f>
        <v>20.537683305723437</v>
      </c>
      <c r="K4" s="5">
        <f>H4/F4*100</f>
        <v>18.105775031303455</v>
      </c>
      <c r="L4" s="6">
        <f>SUM(J4:K4)</f>
        <v>38.643458337026892</v>
      </c>
      <c r="M4" s="8">
        <v>10301.796609999999</v>
      </c>
      <c r="N4" s="4">
        <v>6505.9839099999999</v>
      </c>
      <c r="O4" s="4">
        <v>1608.30657</v>
      </c>
      <c r="P4" s="4">
        <v>2187.5061299999998</v>
      </c>
      <c r="Q4" s="5">
        <f>P4/M4*100</f>
        <v>21.234219746452553</v>
      </c>
      <c r="R4" s="6">
        <f>O4/M4*100</f>
        <v>15.611903737633586</v>
      </c>
      <c r="S4" s="8">
        <v>52444.6</v>
      </c>
      <c r="T4" s="4">
        <v>12124.3</v>
      </c>
      <c r="U4" s="4">
        <v>17317.3</v>
      </c>
      <c r="V4" s="4">
        <v>23003</v>
      </c>
      <c r="W4" s="40">
        <f>V4/S4*100</f>
        <v>43.861522444636819</v>
      </c>
      <c r="X4" s="40">
        <f>U4/S4*100</f>
        <v>33.020177482524417</v>
      </c>
      <c r="Y4" s="22">
        <f>W4+X4</f>
        <v>76.881699927161236</v>
      </c>
    </row>
    <row r="5" spans="1:25" x14ac:dyDescent="0.25">
      <c r="A5" s="15" t="s">
        <v>15</v>
      </c>
      <c r="B5" s="29">
        <f t="shared" ref="B5:B10" si="0">M5/F5*100</f>
        <v>10.820045176432851</v>
      </c>
      <c r="C5" s="29">
        <f t="shared" ref="C5:C10" si="1">N5/G5*100</f>
        <v>10.352062989907219</v>
      </c>
      <c r="D5" s="29">
        <f t="shared" ref="D5:D10" si="2">O5/H5*100</f>
        <v>12.775779551037905</v>
      </c>
      <c r="E5" s="29">
        <f t="shared" ref="E5:E10" si="3">P5/I5*100</f>
        <v>12.443671900104365</v>
      </c>
      <c r="F5" s="4">
        <v>28789.11233</v>
      </c>
      <c r="G5" s="4">
        <v>22776.928929999998</v>
      </c>
      <c r="H5" s="4">
        <v>2702.90481</v>
      </c>
      <c r="I5" s="4">
        <v>3309.2785899999999</v>
      </c>
      <c r="J5" s="5">
        <f t="shared" ref="J5:J10" si="4">I5/F5*100</f>
        <v>11.49489623739295</v>
      </c>
      <c r="K5" s="5">
        <f t="shared" ref="K5:K10" si="5">H5/F5*100</f>
        <v>9.3886354640514895</v>
      </c>
      <c r="L5" s="6">
        <f t="shared" ref="L5:L10" si="6">SUM(J5:K5)</f>
        <v>20.88353170144444</v>
      </c>
      <c r="M5" s="8">
        <v>3114.99496</v>
      </c>
      <c r="N5" s="4">
        <v>2357.8820300000002</v>
      </c>
      <c r="O5" s="4">
        <v>345.31715999999994</v>
      </c>
      <c r="P5" s="4">
        <v>411.79576999999995</v>
      </c>
      <c r="Q5" s="5">
        <f t="shared" ref="Q5:Q10" si="7">P5/M5*100</f>
        <v>13.219789286593258</v>
      </c>
      <c r="R5" s="6">
        <f>O5/M5*100</f>
        <v>11.085641050282788</v>
      </c>
      <c r="S5" s="8">
        <v>1460.4</v>
      </c>
      <c r="T5" s="4">
        <v>920.8</v>
      </c>
      <c r="U5" s="4">
        <v>201</v>
      </c>
      <c r="V5" s="4">
        <v>338.6</v>
      </c>
      <c r="W5" s="40">
        <f t="shared" ref="W5:W10" si="8">V5/S5*100</f>
        <v>23.185428649685019</v>
      </c>
      <c r="X5" s="40">
        <f t="shared" ref="X5:X10" si="9">U5/S5*100</f>
        <v>13.763352506162693</v>
      </c>
      <c r="Y5" s="22">
        <f>W5+X5</f>
        <v>36.948781155847712</v>
      </c>
    </row>
    <row r="6" spans="1:25" x14ac:dyDescent="0.25">
      <c r="A6" s="19" t="s">
        <v>16</v>
      </c>
      <c r="B6" s="29">
        <f t="shared" si="0"/>
        <v>3.7483106472428043</v>
      </c>
      <c r="C6" s="29">
        <f t="shared" si="1"/>
        <v>2.9751083399740814</v>
      </c>
      <c r="D6" s="29">
        <f t="shared" si="2"/>
        <v>12.611956901706231</v>
      </c>
      <c r="E6" s="29">
        <f t="shared" si="3"/>
        <v>5.9881862691595593</v>
      </c>
      <c r="F6" s="4">
        <v>5986.4347200000011</v>
      </c>
      <c r="G6" s="4">
        <v>4722.1466899999996</v>
      </c>
      <c r="H6" s="4">
        <v>123.69492</v>
      </c>
      <c r="I6" s="4">
        <v>1140.59311</v>
      </c>
      <c r="J6" s="20">
        <f t="shared" si="4"/>
        <v>19.052961626548896</v>
      </c>
      <c r="K6" s="20">
        <f t="shared" si="5"/>
        <v>2.0662535513291287</v>
      </c>
      <c r="L6" s="6">
        <f t="shared" si="6"/>
        <v>21.119215177878026</v>
      </c>
      <c r="M6" s="8">
        <v>224.39017000000001</v>
      </c>
      <c r="N6" s="4">
        <v>140.48898000000003</v>
      </c>
      <c r="O6" s="4">
        <v>15.600350000000001</v>
      </c>
      <c r="P6" s="4">
        <v>68.300839999999994</v>
      </c>
      <c r="Q6" s="5">
        <f t="shared" si="7"/>
        <v>30.438427850916995</v>
      </c>
      <c r="R6" s="6">
        <f t="shared" ref="R6:R8" si="10">O6/M6*100</f>
        <v>6.9523321810398375</v>
      </c>
      <c r="S6" s="8">
        <v>541.1</v>
      </c>
      <c r="T6" s="4">
        <v>254.7</v>
      </c>
      <c r="U6" s="4">
        <v>78.3</v>
      </c>
      <c r="V6" s="4">
        <v>208.2</v>
      </c>
      <c r="W6" s="40">
        <f t="shared" si="8"/>
        <v>38.477176122712983</v>
      </c>
      <c r="X6" s="40">
        <f t="shared" si="9"/>
        <v>14.470523008686008</v>
      </c>
      <c r="Y6" s="22">
        <f t="shared" ref="Y6:Y10" si="11">W6+X6</f>
        <v>52.947699131398991</v>
      </c>
    </row>
    <row r="7" spans="1:25" x14ac:dyDescent="0.25">
      <c r="A7" s="15" t="s">
        <v>17</v>
      </c>
      <c r="B7" s="29">
        <f t="shared" si="0"/>
        <v>6.4077346134049957</v>
      </c>
      <c r="C7" s="29">
        <f t="shared" si="1"/>
        <v>6.5478113928900381</v>
      </c>
      <c r="D7" s="29">
        <f t="shared" si="2"/>
        <v>5.4995804244097162</v>
      </c>
      <c r="E7" s="29">
        <f t="shared" si="3"/>
        <v>6.892963632766409</v>
      </c>
      <c r="F7" s="4">
        <v>75248.095479999989</v>
      </c>
      <c r="G7" s="4">
        <v>41867.109259999997</v>
      </c>
      <c r="H7" s="4">
        <v>15833.428240000003</v>
      </c>
      <c r="I7" s="4">
        <v>17547.557980000001</v>
      </c>
      <c r="J7" s="5">
        <f t="shared" si="4"/>
        <v>23.319604128271823</v>
      </c>
      <c r="K7" s="5">
        <f t="shared" si="5"/>
        <v>21.041633198820737</v>
      </c>
      <c r="L7" s="6">
        <f t="shared" si="6"/>
        <v>44.36123732709256</v>
      </c>
      <c r="M7" s="8">
        <v>4821.6982599999992</v>
      </c>
      <c r="N7" s="4">
        <v>2741.3793499999997</v>
      </c>
      <c r="O7" s="4">
        <v>870.77211999999997</v>
      </c>
      <c r="P7" s="4">
        <v>1209.5467900000001</v>
      </c>
      <c r="Q7" s="5">
        <f t="shared" si="7"/>
        <v>25.085493217902034</v>
      </c>
      <c r="R7" s="6">
        <f t="shared" si="10"/>
        <v>18.059448622568929</v>
      </c>
      <c r="S7" s="8">
        <v>36296.5</v>
      </c>
      <c r="T7" s="4">
        <v>9387.5</v>
      </c>
      <c r="U7" s="4">
        <v>11210.3</v>
      </c>
      <c r="V7" s="4">
        <v>15698.7</v>
      </c>
      <c r="W7" s="40">
        <f t="shared" si="8"/>
        <v>43.251277671400828</v>
      </c>
      <c r="X7" s="40">
        <f t="shared" si="9"/>
        <v>30.885347072031738</v>
      </c>
      <c r="Y7" s="22">
        <f t="shared" si="11"/>
        <v>74.136624743432563</v>
      </c>
    </row>
    <row r="8" spans="1:25" x14ac:dyDescent="0.25">
      <c r="A8" s="15" t="s">
        <v>18</v>
      </c>
      <c r="B8" s="29">
        <f t="shared" si="0"/>
        <v>7.1739624994071676</v>
      </c>
      <c r="C8" s="29">
        <f t="shared" si="1"/>
        <v>8.5748763862848598</v>
      </c>
      <c r="D8" s="29">
        <f t="shared" si="2"/>
        <v>5.7836734017703106</v>
      </c>
      <c r="E8" s="29">
        <f t="shared" si="3"/>
        <v>7.4796937328734936</v>
      </c>
      <c r="F8" s="4">
        <v>11421.059980000002</v>
      </c>
      <c r="G8" s="4">
        <v>3678.7523900000006</v>
      </c>
      <c r="H8" s="4">
        <v>4434.3103799999999</v>
      </c>
      <c r="I8" s="4">
        <v>3307.99721</v>
      </c>
      <c r="J8" s="5">
        <f t="shared" si="4"/>
        <v>28.964012235228619</v>
      </c>
      <c r="K8" s="5">
        <f t="shared" si="5"/>
        <v>38.825734106686646</v>
      </c>
      <c r="L8" s="6">
        <f t="shared" si="6"/>
        <v>67.789746341915261</v>
      </c>
      <c r="M8" s="8">
        <v>819.34255999999993</v>
      </c>
      <c r="N8" s="4">
        <v>315.44846999999999</v>
      </c>
      <c r="O8" s="4">
        <v>256.46602999999999</v>
      </c>
      <c r="P8" s="4">
        <v>247.42806000000002</v>
      </c>
      <c r="Q8" s="5">
        <f t="shared" si="7"/>
        <v>30.198365382118077</v>
      </c>
      <c r="R8" s="6">
        <f t="shared" si="10"/>
        <v>31.301441243330508</v>
      </c>
      <c r="S8" s="8">
        <v>12157.4</v>
      </c>
      <c r="T8" s="4">
        <v>855.7</v>
      </c>
      <c r="U8" s="4">
        <v>5526.6</v>
      </c>
      <c r="V8" s="4">
        <v>5775.1</v>
      </c>
      <c r="W8" s="40">
        <f t="shared" si="8"/>
        <v>47.502755523384934</v>
      </c>
      <c r="X8" s="40">
        <f t="shared" si="9"/>
        <v>45.458732952769509</v>
      </c>
      <c r="Y8" s="22">
        <f t="shared" si="11"/>
        <v>92.961488476154443</v>
      </c>
    </row>
    <row r="9" spans="1:25" x14ac:dyDescent="0.25">
      <c r="A9" s="15" t="s">
        <v>19</v>
      </c>
      <c r="B9" s="29">
        <f t="shared" si="0"/>
        <v>10.021956103690579</v>
      </c>
      <c r="C9" s="29">
        <f t="shared" si="1"/>
        <v>9.6875620294395475</v>
      </c>
      <c r="D9" s="29">
        <f t="shared" si="2"/>
        <v>9.326876443086098</v>
      </c>
      <c r="E9" s="29">
        <f t="shared" si="3"/>
        <v>11.915185094463549</v>
      </c>
      <c r="F9" s="4">
        <v>10966.185230000001</v>
      </c>
      <c r="G9" s="4">
        <v>8430.7246499999983</v>
      </c>
      <c r="H9" s="4">
        <v>765.37360000000001</v>
      </c>
      <c r="I9" s="4">
        <v>1770.0869800000003</v>
      </c>
      <c r="J9" s="5">
        <f t="shared" si="4"/>
        <v>16.141319363798491</v>
      </c>
      <c r="K9" s="5">
        <f t="shared" si="5"/>
        <v>6.9793969730347145</v>
      </c>
      <c r="L9" s="6">
        <f t="shared" si="6"/>
        <v>23.120716336833205</v>
      </c>
      <c r="M9" s="8">
        <v>1099.0262699999998</v>
      </c>
      <c r="N9" s="4">
        <v>816.73167999999998</v>
      </c>
      <c r="O9" s="4">
        <v>71.38545000000002</v>
      </c>
      <c r="P9" s="4">
        <v>210.90914000000001</v>
      </c>
      <c r="Q9" s="5">
        <f t="shared" si="7"/>
        <v>19.190545827444147</v>
      </c>
      <c r="R9" s="6">
        <f>O9/M9*100</f>
        <v>6.4953360941954585</v>
      </c>
      <c r="S9" s="8">
        <v>1464.7</v>
      </c>
      <c r="T9" s="4">
        <v>548.1</v>
      </c>
      <c r="U9" s="4">
        <v>204.9</v>
      </c>
      <c r="V9" s="4">
        <v>711.7</v>
      </c>
      <c r="W9" s="40">
        <f t="shared" si="8"/>
        <v>48.590154980542096</v>
      </c>
      <c r="X9" s="40">
        <f t="shared" si="9"/>
        <v>13.989212808083568</v>
      </c>
      <c r="Y9" s="22">
        <f t="shared" si="11"/>
        <v>62.57936778862566</v>
      </c>
    </row>
    <row r="10" spans="1:25" x14ac:dyDescent="0.25">
      <c r="A10" s="16" t="s">
        <v>20</v>
      </c>
      <c r="B10" s="31">
        <f t="shared" si="0"/>
        <v>5.6632757939588929</v>
      </c>
      <c r="C10" s="32">
        <f t="shared" si="1"/>
        <v>6.1605912017536619</v>
      </c>
      <c r="D10" s="32">
        <f t="shared" si="2"/>
        <v>5.9098788634718753</v>
      </c>
      <c r="E10" s="32">
        <f t="shared" si="3"/>
        <v>4.2733096292251673</v>
      </c>
      <c r="F10" s="9">
        <v>3926.0738500000002</v>
      </c>
      <c r="G10" s="9">
        <v>2175.98272</v>
      </c>
      <c r="H10" s="9">
        <v>825.15160000000003</v>
      </c>
      <c r="I10" s="9">
        <v>924.93952999999999</v>
      </c>
      <c r="J10" s="10">
        <f t="shared" si="4"/>
        <v>23.558892810943941</v>
      </c>
      <c r="K10" s="10">
        <f t="shared" si="5"/>
        <v>21.017220549735711</v>
      </c>
      <c r="L10" s="11">
        <f t="shared" si="6"/>
        <v>44.576113360679656</v>
      </c>
      <c r="M10" s="12">
        <v>222.34439</v>
      </c>
      <c r="N10" s="9">
        <v>134.05340000000001</v>
      </c>
      <c r="O10" s="9">
        <v>48.765459999999997</v>
      </c>
      <c r="P10" s="9">
        <v>39.525530000000003</v>
      </c>
      <c r="Q10" s="10">
        <f t="shared" si="7"/>
        <v>17.776715661681415</v>
      </c>
      <c r="R10" s="11">
        <f>O10/M10*100</f>
        <v>21.932399553683364</v>
      </c>
      <c r="S10" s="12">
        <v>524.4</v>
      </c>
      <c r="T10" s="9">
        <v>157.5</v>
      </c>
      <c r="U10" s="9">
        <v>96.3</v>
      </c>
      <c r="V10" s="9">
        <v>270.7</v>
      </c>
      <c r="W10" s="21">
        <f t="shared" si="8"/>
        <v>51.620900076277657</v>
      </c>
      <c r="X10" s="21">
        <f t="shared" si="9"/>
        <v>18.363844393592675</v>
      </c>
      <c r="Y10" s="23">
        <f t="shared" si="11"/>
        <v>69.984744469870336</v>
      </c>
    </row>
    <row r="14" spans="1:25" ht="15.75" thickBot="1" x14ac:dyDescent="0.3">
      <c r="A14" s="17">
        <v>2011</v>
      </c>
      <c r="B14" s="17"/>
      <c r="C14" s="17"/>
      <c r="D14" s="17"/>
      <c r="E14" s="17"/>
      <c r="S14" s="39"/>
      <c r="T14" s="39"/>
      <c r="U14" s="39"/>
      <c r="V14" s="39"/>
      <c r="W14" s="39"/>
      <c r="X14" s="39"/>
      <c r="Y14" s="39"/>
    </row>
    <row r="15" spans="1:25" ht="15.75" thickBot="1" x14ac:dyDescent="0.3">
      <c r="A15" s="14"/>
      <c r="B15" s="25"/>
      <c r="C15" s="25"/>
      <c r="D15" s="25"/>
      <c r="E15" s="25"/>
      <c r="F15" s="47" t="s">
        <v>0</v>
      </c>
      <c r="G15" s="47"/>
      <c r="H15" s="47"/>
      <c r="I15" s="47"/>
      <c r="J15" s="47"/>
      <c r="K15" s="47"/>
      <c r="L15" s="18"/>
      <c r="M15" s="48" t="s">
        <v>26</v>
      </c>
      <c r="N15" s="47"/>
      <c r="O15" s="47"/>
      <c r="P15" s="47"/>
      <c r="Q15" s="47"/>
      <c r="R15" s="49"/>
      <c r="S15" s="48" t="s">
        <v>29</v>
      </c>
      <c r="T15" s="47"/>
      <c r="U15" s="47"/>
      <c r="V15" s="47"/>
      <c r="W15" s="47"/>
      <c r="X15" s="47"/>
      <c r="Y15" s="49"/>
    </row>
    <row r="16" spans="1:25" x14ac:dyDescent="0.25">
      <c r="A16" s="15"/>
      <c r="B16" s="26"/>
      <c r="C16" s="26"/>
      <c r="D16" s="26"/>
      <c r="E16" s="26"/>
      <c r="F16" s="2" t="s">
        <v>5</v>
      </c>
      <c r="G16" s="2" t="s">
        <v>21</v>
      </c>
      <c r="H16" s="2" t="s">
        <v>22</v>
      </c>
      <c r="I16" s="2" t="s">
        <v>23</v>
      </c>
      <c r="J16" s="2" t="s">
        <v>24</v>
      </c>
      <c r="K16" s="2" t="s">
        <v>25</v>
      </c>
      <c r="L16" s="3" t="s">
        <v>27</v>
      </c>
      <c r="M16" s="7" t="s">
        <v>5</v>
      </c>
      <c r="N16" s="2" t="s">
        <v>21</v>
      </c>
      <c r="O16" s="2" t="s">
        <v>22</v>
      </c>
      <c r="P16" s="2" t="s">
        <v>23</v>
      </c>
      <c r="Q16" s="2" t="s">
        <v>24</v>
      </c>
      <c r="R16" s="3" t="s">
        <v>25</v>
      </c>
      <c r="S16" s="7" t="s">
        <v>5</v>
      </c>
      <c r="T16" s="2" t="s">
        <v>21</v>
      </c>
      <c r="U16" s="2" t="s">
        <v>22</v>
      </c>
      <c r="V16" s="2" t="s">
        <v>23</v>
      </c>
      <c r="W16" s="2" t="s">
        <v>24</v>
      </c>
      <c r="X16" s="42" t="s">
        <v>25</v>
      </c>
      <c r="Y16" s="41" t="s">
        <v>44</v>
      </c>
    </row>
    <row r="17" spans="1:25" x14ac:dyDescent="0.25">
      <c r="A17" s="16" t="s">
        <v>5</v>
      </c>
      <c r="B17" s="28"/>
      <c r="C17" s="28"/>
      <c r="D17" s="28"/>
      <c r="E17" s="28"/>
      <c r="F17" s="9">
        <v>64911.199999999997</v>
      </c>
      <c r="G17" s="9">
        <v>33154.400000000001</v>
      </c>
      <c r="H17" s="9">
        <v>11311.6</v>
      </c>
      <c r="I17" s="9">
        <v>20445.099999999999</v>
      </c>
      <c r="J17" s="10">
        <f>I17/F17*100</f>
        <v>31.497029788387827</v>
      </c>
      <c r="K17" s="10">
        <f>H17/F17*100</f>
        <v>17.426268502199928</v>
      </c>
      <c r="L17" s="11">
        <f>SUM(J17:K17)</f>
        <v>48.923298290587752</v>
      </c>
      <c r="M17" s="12">
        <v>5244.9</v>
      </c>
      <c r="N17" s="9">
        <v>2754.2</v>
      </c>
      <c r="O17" s="9">
        <v>862.3</v>
      </c>
      <c r="P17" s="9">
        <v>1628.5</v>
      </c>
      <c r="Q17" s="10">
        <f>P17/M17*100</f>
        <v>31.049209708478713</v>
      </c>
      <c r="R17" s="11">
        <f>O17/M17*100</f>
        <v>16.440732902438558</v>
      </c>
      <c r="S17" s="12">
        <v>40600.300000000003</v>
      </c>
      <c r="T17" s="9">
        <v>4582.6000000000004</v>
      </c>
      <c r="U17" s="9">
        <v>11214.8</v>
      </c>
      <c r="V17" s="9">
        <v>24802.9</v>
      </c>
      <c r="W17" s="21">
        <f>V17/S17*100</f>
        <v>61.090435292350051</v>
      </c>
      <c r="X17" s="21">
        <f>U17/S17*100</f>
        <v>27.622455991704491</v>
      </c>
      <c r="Y17" s="23">
        <f>W17+X17</f>
        <v>88.712891284054535</v>
      </c>
    </row>
    <row r="18" spans="1:25" x14ac:dyDescent="0.25">
      <c r="A18" s="15" t="s">
        <v>15</v>
      </c>
      <c r="B18" s="26"/>
      <c r="C18" s="26"/>
      <c r="D18" s="26"/>
      <c r="E18" s="26"/>
      <c r="F18" s="4">
        <v>13220.5</v>
      </c>
      <c r="G18" s="4">
        <v>9779.7000000000007</v>
      </c>
      <c r="H18" s="4">
        <v>1262.3</v>
      </c>
      <c r="I18" s="4">
        <v>2178.5</v>
      </c>
      <c r="J18" s="5">
        <f t="shared" ref="J18:J22" si="12">I18/F18*100</f>
        <v>16.478196739911503</v>
      </c>
      <c r="K18" s="5">
        <f t="shared" ref="K18:K22" si="13">H18/F18*100</f>
        <v>9.5480503763095186</v>
      </c>
      <c r="L18" s="6">
        <f t="shared" ref="L18:L22" si="14">SUM(J18:K18)</f>
        <v>26.026247116221022</v>
      </c>
      <c r="M18" s="8">
        <v>1606</v>
      </c>
      <c r="N18" s="4">
        <v>1193.4000000000001</v>
      </c>
      <c r="O18" s="4">
        <v>154.19999999999999</v>
      </c>
      <c r="P18" s="4">
        <v>258.39999999999998</v>
      </c>
      <c r="Q18" s="5">
        <f t="shared" ref="Q18:Q22" si="15">P18/M18*100</f>
        <v>16.089663760896634</v>
      </c>
      <c r="R18" s="6">
        <f t="shared" ref="R18:R22" si="16">O18/M18*100</f>
        <v>9.6014943960149441</v>
      </c>
      <c r="S18" s="8">
        <v>1030.5</v>
      </c>
      <c r="T18" s="4">
        <v>604.6</v>
      </c>
      <c r="U18" s="4">
        <v>150.5</v>
      </c>
      <c r="V18" s="4">
        <v>275.39999999999998</v>
      </c>
      <c r="W18" s="40">
        <f>V18/S18*100</f>
        <v>26.724890829694321</v>
      </c>
      <c r="X18" s="40">
        <f t="shared" ref="X18:X22" si="17">U18/S18*100</f>
        <v>14.604560892770499</v>
      </c>
      <c r="Y18" s="22">
        <f>W18+X18</f>
        <v>41.329451722464817</v>
      </c>
    </row>
    <row r="19" spans="1:25" x14ac:dyDescent="0.25">
      <c r="A19" s="19" t="s">
        <v>16</v>
      </c>
      <c r="B19" s="27"/>
      <c r="C19" s="27"/>
      <c r="D19" s="27"/>
      <c r="E19" s="27"/>
      <c r="F19" s="4">
        <v>3670</v>
      </c>
      <c r="G19" s="4">
        <v>3398.3</v>
      </c>
      <c r="H19" s="4">
        <v>65.3</v>
      </c>
      <c r="I19" s="4">
        <v>206.5</v>
      </c>
      <c r="J19" s="20">
        <f>I19/F19*100</f>
        <v>5.6267029972752045</v>
      </c>
      <c r="K19" s="20">
        <f t="shared" si="13"/>
        <v>1.7792915531335149</v>
      </c>
      <c r="L19" s="6">
        <f t="shared" si="14"/>
        <v>7.4059945504087192</v>
      </c>
      <c r="M19" s="8">
        <v>104</v>
      </c>
      <c r="N19" s="4">
        <v>82.4</v>
      </c>
      <c r="O19" s="4">
        <v>3.7</v>
      </c>
      <c r="P19" s="4">
        <v>17.899999999999999</v>
      </c>
      <c r="Q19" s="5">
        <f t="shared" si="15"/>
        <v>17.21153846153846</v>
      </c>
      <c r="R19" s="6">
        <f t="shared" si="16"/>
        <v>3.5576923076923075</v>
      </c>
      <c r="S19" s="8">
        <v>274.89999999999998</v>
      </c>
      <c r="T19" s="4">
        <v>170.9</v>
      </c>
      <c r="U19" s="4">
        <v>49.5</v>
      </c>
      <c r="V19" s="4">
        <v>54.6</v>
      </c>
      <c r="W19" s="40">
        <f t="shared" ref="W19:W22" si="18">V19/S19*100</f>
        <v>19.861767915605675</v>
      </c>
      <c r="X19" s="40">
        <f t="shared" si="17"/>
        <v>18.006547835576576</v>
      </c>
      <c r="Y19" s="22">
        <f t="shared" ref="Y19:Y22" si="19">W19+X19</f>
        <v>37.868315751182251</v>
      </c>
    </row>
    <row r="20" spans="1:25" x14ac:dyDescent="0.25">
      <c r="A20" s="15" t="s">
        <v>17</v>
      </c>
      <c r="B20" s="26"/>
      <c r="C20" s="26"/>
      <c r="D20" s="26"/>
      <c r="E20" s="26"/>
      <c r="F20" s="4">
        <v>33270.1</v>
      </c>
      <c r="G20" s="4">
        <v>14488.7</v>
      </c>
      <c r="H20" s="4">
        <v>6764</v>
      </c>
      <c r="I20" s="4">
        <v>12017.4</v>
      </c>
      <c r="J20" s="5">
        <f t="shared" si="12"/>
        <v>36.120721007751705</v>
      </c>
      <c r="K20" s="5">
        <f t="shared" si="13"/>
        <v>20.330567085761693</v>
      </c>
      <c r="L20" s="6">
        <f t="shared" si="14"/>
        <v>56.451288093513398</v>
      </c>
      <c r="M20" s="8">
        <v>2161.9</v>
      </c>
      <c r="N20" s="4">
        <v>943.3</v>
      </c>
      <c r="O20" s="4">
        <v>446.5</v>
      </c>
      <c r="P20" s="4">
        <v>772</v>
      </c>
      <c r="Q20" s="5">
        <f t="shared" si="15"/>
        <v>35.709329756232947</v>
      </c>
      <c r="R20" s="6">
        <f t="shared" si="16"/>
        <v>20.65312919191452</v>
      </c>
      <c r="S20" s="8">
        <v>22239.9</v>
      </c>
      <c r="T20" s="4">
        <v>3105.6</v>
      </c>
      <c r="U20" s="4">
        <v>6212.9</v>
      </c>
      <c r="V20" s="4">
        <v>12921.5</v>
      </c>
      <c r="W20" s="40">
        <f t="shared" si="18"/>
        <v>58.10053102756757</v>
      </c>
      <c r="X20" s="40">
        <f t="shared" si="17"/>
        <v>27.935827049582052</v>
      </c>
      <c r="Y20" s="22">
        <f t="shared" si="19"/>
        <v>86.036358077149629</v>
      </c>
    </row>
    <row r="21" spans="1:25" x14ac:dyDescent="0.25">
      <c r="A21" s="15" t="s">
        <v>18</v>
      </c>
      <c r="B21" s="26"/>
      <c r="C21" s="26"/>
      <c r="D21" s="26"/>
      <c r="E21" s="26"/>
      <c r="F21" s="4">
        <v>8712.6</v>
      </c>
      <c r="G21" s="4">
        <v>1407.9</v>
      </c>
      <c r="H21" s="4">
        <v>2607</v>
      </c>
      <c r="I21" s="4">
        <v>4697.8</v>
      </c>
      <c r="J21" s="5">
        <f t="shared" si="12"/>
        <v>53.919610678787045</v>
      </c>
      <c r="K21" s="5">
        <f t="shared" si="13"/>
        <v>29.922181667929205</v>
      </c>
      <c r="L21" s="6">
        <f t="shared" si="14"/>
        <v>83.841792346716247</v>
      </c>
      <c r="M21" s="8">
        <v>710.4</v>
      </c>
      <c r="N21" s="4">
        <v>115.5</v>
      </c>
      <c r="O21" s="4">
        <v>194.9</v>
      </c>
      <c r="P21" s="4">
        <v>400</v>
      </c>
      <c r="Q21" s="5">
        <f t="shared" si="15"/>
        <v>56.306306306306311</v>
      </c>
      <c r="R21" s="6">
        <f t="shared" si="16"/>
        <v>27.435247747747749</v>
      </c>
      <c r="S21" s="8">
        <v>15879.9</v>
      </c>
      <c r="T21" s="26">
        <v>335.6</v>
      </c>
      <c r="U21" s="4">
        <v>4566.2</v>
      </c>
      <c r="V21" s="4">
        <v>10978.1</v>
      </c>
      <c r="W21" s="40">
        <f>V21/S21*100</f>
        <v>69.132047431029164</v>
      </c>
      <c r="X21" s="40">
        <f t="shared" si="17"/>
        <v>28.754589134692282</v>
      </c>
      <c r="Y21" s="22">
        <f t="shared" si="19"/>
        <v>97.886636565721446</v>
      </c>
    </row>
    <row r="22" spans="1:25" x14ac:dyDescent="0.25">
      <c r="A22" s="15" t="s">
        <v>19</v>
      </c>
      <c r="B22" s="26"/>
      <c r="C22" s="26"/>
      <c r="D22" s="26"/>
      <c r="E22" s="26"/>
      <c r="F22" s="4">
        <v>6037.9</v>
      </c>
      <c r="G22" s="4">
        <v>4079.8</v>
      </c>
      <c r="H22" s="4">
        <v>613.20000000000005</v>
      </c>
      <c r="I22" s="4">
        <v>1345</v>
      </c>
      <c r="J22" s="5">
        <f t="shared" si="12"/>
        <v>22.27595687242253</v>
      </c>
      <c r="K22" s="5">
        <f t="shared" si="13"/>
        <v>10.155848887858362</v>
      </c>
      <c r="L22" s="6">
        <f t="shared" si="14"/>
        <v>32.431805760280895</v>
      </c>
      <c r="M22" s="8">
        <v>662.6</v>
      </c>
      <c r="N22" s="4">
        <v>419.6</v>
      </c>
      <c r="O22" s="4">
        <v>62.9</v>
      </c>
      <c r="P22" s="4">
        <v>180.2</v>
      </c>
      <c r="Q22" s="5">
        <f t="shared" si="15"/>
        <v>27.195894959251433</v>
      </c>
      <c r="R22" s="6">
        <f t="shared" si="16"/>
        <v>9.4929067310594633</v>
      </c>
      <c r="S22" s="8">
        <v>1175.0999999999999</v>
      </c>
      <c r="T22" s="4">
        <v>365.9</v>
      </c>
      <c r="U22" s="4">
        <v>235.8</v>
      </c>
      <c r="V22" s="4">
        <v>573.4</v>
      </c>
      <c r="W22" s="40">
        <f t="shared" si="18"/>
        <v>48.795847161943669</v>
      </c>
      <c r="X22" s="40">
        <f t="shared" si="17"/>
        <v>20.066377329588974</v>
      </c>
      <c r="Y22" s="22">
        <f t="shared" si="19"/>
        <v>68.862224491532643</v>
      </c>
    </row>
    <row r="23" spans="1:25" x14ac:dyDescent="0.25">
      <c r="A23" s="16" t="s">
        <v>20</v>
      </c>
      <c r="B23" s="28"/>
      <c r="C23" s="28"/>
      <c r="D23" s="28"/>
      <c r="E23" s="28"/>
      <c r="F23" s="9"/>
      <c r="G23" s="9"/>
      <c r="H23" s="9"/>
      <c r="I23" s="9"/>
      <c r="J23" s="9"/>
      <c r="K23" s="9"/>
      <c r="L23" s="11"/>
      <c r="M23" s="12"/>
      <c r="N23" s="9"/>
      <c r="O23" s="9"/>
      <c r="P23" s="9"/>
      <c r="Q23" s="9"/>
      <c r="R23" s="11"/>
      <c r="S23" s="38"/>
      <c r="T23" s="28"/>
      <c r="U23" s="28"/>
      <c r="V23" s="28"/>
      <c r="W23" s="21"/>
      <c r="X23" s="21"/>
      <c r="Y23" s="23"/>
    </row>
    <row r="26" spans="1:25" x14ac:dyDescent="0.25">
      <c r="A26" t="s">
        <v>33</v>
      </c>
    </row>
    <row r="27" spans="1:25" x14ac:dyDescent="0.25">
      <c r="G27" t="s">
        <v>34</v>
      </c>
    </row>
    <row r="44" spans="1:12" ht="58.5" customHeight="1" x14ac:dyDescent="0.25">
      <c r="A44" s="43" t="s">
        <v>35</v>
      </c>
      <c r="B44" s="43"/>
    </row>
    <row r="45" spans="1:12" ht="58.5" customHeight="1" x14ac:dyDescent="0.25">
      <c r="G45" s="43" t="s">
        <v>35</v>
      </c>
      <c r="H45" s="43"/>
      <c r="I45" s="43"/>
      <c r="J45" s="43"/>
      <c r="K45" s="43"/>
      <c r="L45" s="43"/>
    </row>
  </sheetData>
  <mergeCells count="9">
    <mergeCell ref="S15:Y15"/>
    <mergeCell ref="S2:Y2"/>
    <mergeCell ref="A44:B44"/>
    <mergeCell ref="G45:L45"/>
    <mergeCell ref="B2:E2"/>
    <mergeCell ref="F2:K2"/>
    <mergeCell ref="M2:R2"/>
    <mergeCell ref="F15:K15"/>
    <mergeCell ref="M15:R1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figure 2</vt:lpstr>
      <vt:lpstr>figure 3</vt:lpstr>
      <vt:lpstr>figure 4</vt:lpstr>
      <vt:lpstr>figure 5</vt:lpstr>
      <vt:lpstr>Figure 2.3</vt:lpstr>
      <vt:lpstr>Figure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Zixuan Huang</dc:creator>
  <cp:lastModifiedBy>Zixuan Huang</cp:lastModifiedBy>
  <dcterms:created xsi:type="dcterms:W3CDTF">2018-04-10T19:45:42Z</dcterms:created>
  <dcterms:modified xsi:type="dcterms:W3CDTF">2018-06-08T15:23:45Z</dcterms:modified>
</cp:coreProperties>
</file>