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0730" windowHeight="9090"/>
  </bookViews>
  <sheets>
    <sheet name="Figure 1" sheetId="6" r:id="rId1"/>
    <sheet name="steel export data" sheetId="1" r:id="rId2"/>
    <sheet name="alum export data" sheetId="2" r:id="rId3"/>
    <sheet name="exports (in $1,000)" sheetId="5" r:id="rId4"/>
    <sheet name="Sources" sheetId="7" r:id="rId5"/>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 i="5" l="1"/>
  <c r="J2" i="5"/>
  <c r="I2" i="5"/>
  <c r="K12" i="5"/>
  <c r="J12" i="5"/>
  <c r="I12" i="5"/>
  <c r="K6" i="5"/>
  <c r="J6" i="5"/>
  <c r="I6" i="5"/>
  <c r="K3" i="5"/>
  <c r="J3" i="5"/>
  <c r="I3" i="5"/>
  <c r="G12" i="5"/>
  <c r="G6" i="5"/>
  <c r="G3" i="5"/>
  <c r="F12" i="5"/>
  <c r="F6" i="5"/>
  <c r="F3" i="5"/>
  <c r="E12" i="5"/>
  <c r="E6" i="5"/>
  <c r="E3" i="5"/>
  <c r="B22" i="5"/>
  <c r="B20" i="5"/>
  <c r="B19" i="5"/>
  <c r="B18" i="5"/>
  <c r="B17" i="5"/>
  <c r="B16" i="5"/>
  <c r="B14" i="5"/>
  <c r="B13" i="5"/>
  <c r="B12" i="5"/>
  <c r="B10" i="5"/>
  <c r="B9" i="5"/>
  <c r="B8" i="5"/>
  <c r="B7" i="5"/>
  <c r="B6" i="5"/>
  <c r="B4" i="5"/>
  <c r="B3" i="5"/>
  <c r="D22" i="5"/>
  <c r="D20" i="5"/>
  <c r="D19" i="5"/>
  <c r="D19" i="6" s="1"/>
  <c r="D18" i="5"/>
  <c r="D17" i="5"/>
  <c r="D16" i="5"/>
  <c r="D14" i="5"/>
  <c r="D13" i="5"/>
  <c r="D12" i="5"/>
  <c r="D10" i="5"/>
  <c r="D9" i="5"/>
  <c r="D8" i="5"/>
  <c r="D7" i="5"/>
  <c r="D6" i="5"/>
  <c r="D4" i="5"/>
  <c r="D3" i="5"/>
  <c r="D2" i="5"/>
  <c r="D2" i="6" s="1"/>
  <c r="C22" i="5"/>
  <c r="C20" i="5"/>
  <c r="C19" i="5"/>
  <c r="C18" i="5"/>
  <c r="C17" i="5"/>
  <c r="C16" i="5"/>
  <c r="C14" i="5"/>
  <c r="C13" i="5"/>
  <c r="C12" i="5"/>
  <c r="C10" i="5"/>
  <c r="C9" i="5"/>
  <c r="C8" i="5"/>
  <c r="C7" i="5"/>
  <c r="C6" i="5"/>
  <c r="C4" i="5"/>
  <c r="C3" i="5"/>
  <c r="C2" i="5"/>
  <c r="D20" i="6"/>
  <c r="D18" i="6"/>
  <c r="D17" i="6"/>
  <c r="D16" i="6"/>
  <c r="D14" i="6"/>
  <c r="D13" i="6"/>
  <c r="D12" i="6"/>
  <c r="D10" i="6"/>
  <c r="C10" i="6"/>
  <c r="B10" i="6"/>
  <c r="D9" i="6"/>
  <c r="C9" i="6"/>
  <c r="B9" i="6"/>
  <c r="D8" i="6"/>
  <c r="D7" i="6"/>
  <c r="D6" i="6"/>
  <c r="D4" i="6"/>
  <c r="D3" i="6"/>
  <c r="C19" i="6" l="1"/>
  <c r="C20" i="6"/>
  <c r="C18" i="6"/>
  <c r="C14" i="6"/>
  <c r="C13" i="6"/>
  <c r="C12" i="6"/>
  <c r="C17" i="6"/>
  <c r="C16" i="6"/>
  <c r="C8" i="6"/>
  <c r="C4" i="6"/>
  <c r="C7" i="6"/>
  <c r="C6" i="6"/>
  <c r="C3" i="6"/>
  <c r="B19" i="6" l="1"/>
  <c r="B7" i="6"/>
  <c r="B17" i="6"/>
  <c r="B18" i="6"/>
  <c r="B4" i="6"/>
  <c r="B12" i="6"/>
  <c r="B20" i="6"/>
  <c r="B3" i="6"/>
  <c r="B8" i="6"/>
  <c r="B13" i="6"/>
  <c r="B6" i="6"/>
  <c r="B16" i="6"/>
  <c r="B14" i="6"/>
  <c r="B2" i="2"/>
  <c r="C2" i="6"/>
  <c r="E3" i="6" l="1"/>
  <c r="E6" i="6"/>
  <c r="B2" i="5"/>
  <c r="B2" i="6" s="1"/>
  <c r="C22" i="6"/>
  <c r="D22" i="6"/>
  <c r="B22" i="6" l="1"/>
  <c r="E12" i="6" s="1"/>
</calcChain>
</file>

<file path=xl/sharedStrings.xml><?xml version="1.0" encoding="utf-8"?>
<sst xmlns="http://schemas.openxmlformats.org/spreadsheetml/2006/main" count="228" uniqueCount="191">
  <si>
    <t>European Union</t>
  </si>
  <si>
    <t>Canada</t>
  </si>
  <si>
    <t>Korea</t>
  </si>
  <si>
    <t>Mexico</t>
  </si>
  <si>
    <t>Brazil</t>
  </si>
  <si>
    <t>Japan</t>
  </si>
  <si>
    <t>Russia</t>
  </si>
  <si>
    <t>Taiwan</t>
  </si>
  <si>
    <t>Turkey</t>
  </si>
  <si>
    <t>China</t>
  </si>
  <si>
    <t>India</t>
  </si>
  <si>
    <t>Vietnam</t>
  </si>
  <si>
    <t>Thailand</t>
  </si>
  <si>
    <t>South Africa</t>
  </si>
  <si>
    <t>Argentina</t>
  </si>
  <si>
    <t>United Arab Emirates</t>
  </si>
  <si>
    <t>Australia</t>
  </si>
  <si>
    <t>Ukraine</t>
  </si>
  <si>
    <t>Egypt</t>
  </si>
  <si>
    <t>Malaysia</t>
  </si>
  <si>
    <t>Indonesia</t>
  </si>
  <si>
    <t>Saudi Arabia</t>
  </si>
  <si>
    <t>Switzerland</t>
  </si>
  <si>
    <t>Philippines</t>
  </si>
  <si>
    <t>Bahrain</t>
  </si>
  <si>
    <t>Colombia</t>
  </si>
  <si>
    <t>Belarus</t>
  </si>
  <si>
    <t>Norway</t>
  </si>
  <si>
    <t>Costa Rica</t>
  </si>
  <si>
    <t>Oman</t>
  </si>
  <si>
    <t>New Zealand</t>
  </si>
  <si>
    <t>Guatemala</t>
  </si>
  <si>
    <t>Dominican Republic</t>
  </si>
  <si>
    <t>Peru</t>
  </si>
  <si>
    <t>Serbia</t>
  </si>
  <si>
    <t>Pakistan</t>
  </si>
  <si>
    <t>Morocco</t>
  </si>
  <si>
    <t>Macedonia (Skopje)</t>
  </si>
  <si>
    <t>Kazakhstan</t>
  </si>
  <si>
    <t>Chile</t>
  </si>
  <si>
    <t>Hong Kong</t>
  </si>
  <si>
    <t>Singapore</t>
  </si>
  <si>
    <t>Honduras</t>
  </si>
  <si>
    <t>Venezuela</t>
  </si>
  <si>
    <t>El Salvador</t>
  </si>
  <si>
    <t>Tunisia</t>
  </si>
  <si>
    <t>Burma (Myanmar)</t>
  </si>
  <si>
    <t>Ecuador</t>
  </si>
  <si>
    <t>Israel</t>
  </si>
  <si>
    <t>Cambodia</t>
  </si>
  <si>
    <t>Jordan</t>
  </si>
  <si>
    <t>Guyana</t>
  </si>
  <si>
    <t>Trinidad And Tobago</t>
  </si>
  <si>
    <t>Bahamas</t>
  </si>
  <si>
    <t>Panama</t>
  </si>
  <si>
    <t>Sri Lanka</t>
  </si>
  <si>
    <t>Seychelles</t>
  </si>
  <si>
    <t>Georgia</t>
  </si>
  <si>
    <t>Liechtenstein</t>
  </si>
  <si>
    <t>Angola</t>
  </si>
  <si>
    <t>2017 imports</t>
  </si>
  <si>
    <t xml:space="preserve">Country </t>
  </si>
  <si>
    <t>Total</t>
  </si>
  <si>
    <t xml:space="preserve">Canada </t>
  </si>
  <si>
    <t xml:space="preserve">China </t>
  </si>
  <si>
    <t xml:space="preserve">Russia </t>
  </si>
  <si>
    <t xml:space="preserve">United Arab Em </t>
  </si>
  <si>
    <t xml:space="preserve">Bahrain </t>
  </si>
  <si>
    <t xml:space="preserve">Argentina </t>
  </si>
  <si>
    <t xml:space="preserve">India </t>
  </si>
  <si>
    <t xml:space="preserve">South Africa </t>
  </si>
  <si>
    <t xml:space="preserve">Qatar </t>
  </si>
  <si>
    <t xml:space="preserve">Mexico </t>
  </si>
  <si>
    <t xml:space="preserve">Australia </t>
  </si>
  <si>
    <t xml:space="preserve">Indonesia </t>
  </si>
  <si>
    <t xml:space="preserve">Venezuela </t>
  </si>
  <si>
    <t xml:space="preserve">Japan </t>
  </si>
  <si>
    <t xml:space="preserve">Saudi Arabia </t>
  </si>
  <si>
    <t xml:space="preserve">Brazil </t>
  </si>
  <si>
    <t xml:space="preserve">Korea </t>
  </si>
  <si>
    <t xml:space="preserve">Oman </t>
  </si>
  <si>
    <t xml:space="preserve">Vietnam </t>
  </si>
  <si>
    <t xml:space="preserve">Hong Kong </t>
  </si>
  <si>
    <t xml:space="preserve">Taiwan </t>
  </si>
  <si>
    <t xml:space="preserve">Turkey </t>
  </si>
  <si>
    <t xml:space="preserve">Malaysia </t>
  </si>
  <si>
    <t xml:space="preserve">Armenia </t>
  </si>
  <si>
    <t xml:space="preserve">Colombia </t>
  </si>
  <si>
    <t xml:space="preserve">Thailand </t>
  </si>
  <si>
    <t xml:space="preserve">Switzerland </t>
  </si>
  <si>
    <t xml:space="preserve">Ecuador </t>
  </si>
  <si>
    <t xml:space="preserve">Israel </t>
  </si>
  <si>
    <t xml:space="preserve">New Zealand </t>
  </si>
  <si>
    <t xml:space="preserve">Dominican Rep </t>
  </si>
  <si>
    <t xml:space="preserve">Norway </t>
  </si>
  <si>
    <t xml:space="preserve">Costa Rica </t>
  </si>
  <si>
    <t xml:space="preserve">Singapore </t>
  </si>
  <si>
    <t xml:space="preserve">Iceland </t>
  </si>
  <si>
    <t xml:space="preserve">Philippines </t>
  </si>
  <si>
    <t xml:space="preserve">Ukraine </t>
  </si>
  <si>
    <t xml:space="preserve">Mozambique </t>
  </si>
  <si>
    <t xml:space="preserve">El Salvador </t>
  </si>
  <si>
    <t xml:space="preserve">Egypt </t>
  </si>
  <si>
    <t xml:space="preserve">Panama </t>
  </si>
  <si>
    <t xml:space="preserve">Kazakhstan </t>
  </si>
  <si>
    <t xml:space="preserve">Tunisia </t>
  </si>
  <si>
    <t xml:space="preserve">Antigua Barbuda </t>
  </si>
  <si>
    <t xml:space="preserve">Belarus </t>
  </si>
  <si>
    <t xml:space="preserve">Azerbaijan </t>
  </si>
  <si>
    <t xml:space="preserve">St Kitts-Nevis </t>
  </si>
  <si>
    <t xml:space="preserve">Pakistan </t>
  </si>
  <si>
    <t xml:space="preserve">Bosnia-Hercegov </t>
  </si>
  <si>
    <t xml:space="preserve">Guatemala </t>
  </si>
  <si>
    <t xml:space="preserve">Peru </t>
  </si>
  <si>
    <t xml:space="preserve">Honduras </t>
  </si>
  <si>
    <t xml:space="preserve">Serbia </t>
  </si>
  <si>
    <t xml:space="preserve">Nigeria </t>
  </si>
  <si>
    <t xml:space="preserve">Uzbekistan </t>
  </si>
  <si>
    <t xml:space="preserve">Uruguay </t>
  </si>
  <si>
    <t xml:space="preserve">Liechtenstein </t>
  </si>
  <si>
    <t xml:space="preserve">Chile </t>
  </si>
  <si>
    <t xml:space="preserve">Kenya </t>
  </si>
  <si>
    <t xml:space="preserve">Macedonia </t>
  </si>
  <si>
    <t xml:space="preserve">Sierra Leone </t>
  </si>
  <si>
    <t xml:space="preserve">Jordan </t>
  </si>
  <si>
    <t xml:space="preserve">Senegal </t>
  </si>
  <si>
    <t xml:space="preserve">Albania </t>
  </si>
  <si>
    <t xml:space="preserve">Lebanon </t>
  </si>
  <si>
    <t xml:space="preserve">Andorra </t>
  </si>
  <si>
    <t xml:space="preserve">Niger </t>
  </si>
  <si>
    <t>Country</t>
  </si>
  <si>
    <t>Steel</t>
  </si>
  <si>
    <t>Aluminum</t>
  </si>
  <si>
    <t>European
Union</t>
  </si>
  <si>
    <t>South
Korea</t>
  </si>
  <si>
    <t>All others</t>
  </si>
  <si>
    <t xml:space="preserve">Sources of underlying trade data: </t>
  </si>
  <si>
    <t>HTS codes for steel products taken from Department of Commerce. 2018. The Effect of Imports of Steel on the National Security: An Investigation Conducted under Section 232 of the Trade Expansion Act of 1962, as Amended. U.S. Department of Commerce, Bureau of Industry and Security, Office of Technology Evaluation, January 11.</t>
  </si>
  <si>
    <t>HTS codes for aluminum products taken from Department of Commerce. 2018. The Effect of Imports of Aluminum on the National Security: An Investigation Conducted under Section 232 of the Trade Expansion Act of 1962, as Amended. U.S. Department of Commerce, Bureau of Industry and Security, Office of Technology Evaluation, January 17.</t>
  </si>
  <si>
    <t>Aluminum import data extracted from USITC Dataweb, available at http://dataweb.usitc.gov, last accessed 5 March 2018.</t>
  </si>
  <si>
    <t>Total (steel + aluminum)</t>
  </si>
  <si>
    <t>Department of Commerce. 2018a. The Effect of Imports of Steel on the National Security: An Investigation Conducted under Section 232 of the Trade Expansion Act of 1962, as Amended. U.S. Department of Commerce, Bureau of Industry and Security, Office of Technology Evaluation, January 11.</t>
  </si>
  <si>
    <t>Department of Commerce. 2018b. The Effect of Imports of Aluminum on the National Security: An Investigation Conducted under Section 232 of the Trade Expansion Act of 1962, as Amended. U.S. Department of Commerce, Bureau of Industry and Security, Office of Technology Evaluation, January 17.</t>
  </si>
  <si>
    <t>United
Arab
Emirates</t>
  </si>
  <si>
    <t>Germany</t>
  </si>
  <si>
    <t>Netherlands</t>
  </si>
  <si>
    <t>Italy</t>
  </si>
  <si>
    <t>United Kingdom</t>
  </si>
  <si>
    <t>France</t>
  </si>
  <si>
    <t>Spain</t>
  </si>
  <si>
    <t>Sweden</t>
  </si>
  <si>
    <t>Belgium</t>
  </si>
  <si>
    <t>Austria</t>
  </si>
  <si>
    <t>Luxembourg</t>
  </si>
  <si>
    <t>Greece</t>
  </si>
  <si>
    <t>Czech Republic</t>
  </si>
  <si>
    <t>Finland</t>
  </si>
  <si>
    <t>Romania</t>
  </si>
  <si>
    <t>Slovenia</t>
  </si>
  <si>
    <t>Portugal</t>
  </si>
  <si>
    <t>Denmark</t>
  </si>
  <si>
    <t>Slovakia</t>
  </si>
  <si>
    <t>Poland</t>
  </si>
  <si>
    <t>Bulgaria</t>
  </si>
  <si>
    <t>Ireland</t>
  </si>
  <si>
    <t>Latvia</t>
  </si>
  <si>
    <t>Hungary</t>
  </si>
  <si>
    <t>Kenya</t>
  </si>
  <si>
    <t>Tanzania</t>
  </si>
  <si>
    <t>Iceland</t>
  </si>
  <si>
    <t>Macao</t>
  </si>
  <si>
    <t>Estonia</t>
  </si>
  <si>
    <t>Qatar</t>
  </si>
  <si>
    <t>Algeria</t>
  </si>
  <si>
    <t>Croatia</t>
  </si>
  <si>
    <t>Cyprus</t>
  </si>
  <si>
    <t>Iraq</t>
  </si>
  <si>
    <t>Kyrgyzstan</t>
  </si>
  <si>
    <t>Lithuania</t>
  </si>
  <si>
    <t>Mauritania</t>
  </si>
  <si>
    <t>Moldova</t>
  </si>
  <si>
    <t>Mozambique</t>
  </si>
  <si>
    <t>Nauru</t>
  </si>
  <si>
    <t>Nicaragua</t>
  </si>
  <si>
    <t>Nigeria</t>
  </si>
  <si>
    <t>Sao Tome And Principe</t>
  </si>
  <si>
    <t>Suriname</t>
  </si>
  <si>
    <t>Syria</t>
  </si>
  <si>
    <t>Uruguay</t>
  </si>
  <si>
    <t>Steel import data taken from Department of Commerce' Steel Import Monitor:  U.S. Imports of Steel Mill Products, available at https://enforcement.trade.gov/steel/license/SMP/Census/Annual/gdesc52/M$Sum_ALL_ALL_9Y.htm, last accessed 23 March 2018.</t>
  </si>
  <si>
    <r>
      <t>Sources:</t>
    </r>
    <r>
      <rPr>
        <sz val="10"/>
        <color theme="1"/>
        <rFont val="Calibri"/>
        <family val="2"/>
        <scheme val="minor"/>
      </rPr>
      <t xml:space="preserve"> Bown (2018a). Author’s calculations of  imports ($31 billion of steel and $17 billion of aluminum) are based on matching the Harmonized Tariff Schedule product codes in the two Section 232 reports (Department Commerce 2018a, 2018b) to 2017 import values from the US International Trade Commission Dataweb (aluminum) and Commerce Department’s Import Monitor (steel). Totals may not sum due to rounding. Tariffs/exemptions as of March 22, 2018 proclamations (White House 2018d, 2018e).</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</si>
</sst>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5" x14ac:knownFonts="1">
    <font>
      <sz val="11"/>
      <color theme="1"/>
      <name val="Calibri"/>
      <family val="2"/>
      <scheme val="minor"/>
    </font>
    <font>
      <sz val="11"/>
      <color theme="1"/>
      <name val="Calibri"/>
      <family val="2"/>
      <scheme val="minor"/>
    </font>
    <font>
      <b/>
      <sz val="11"/>
      <color theme="1"/>
      <name val="Calibri"/>
      <family val="2"/>
      <scheme val="minor"/>
    </font>
    <font>
      <i/>
      <sz val="10"/>
      <color theme="1"/>
      <name val="Calibri"/>
      <family val="2"/>
      <scheme val="minor"/>
    </font>
    <font>
      <sz val="10"/>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
    <xf numFmtId="0" fontId="0" fillId="0" borderId="0" xfId="0"/>
    <xf numFmtId="0" fontId="2" fillId="0" borderId="0" xfId="0" applyFont="1"/>
    <xf numFmtId="0" fontId="2" fillId="0" borderId="0" xfId="0" applyFont="1" applyFill="1"/>
    <xf numFmtId="0" fontId="0" fillId="0" borderId="0" xfId="0" applyFill="1"/>
    <xf numFmtId="164" fontId="0" fillId="0" borderId="0" xfId="1" applyNumberFormat="1" applyFont="1"/>
    <xf numFmtId="164" fontId="0" fillId="0" borderId="0" xfId="1" applyNumberFormat="1" applyFont="1" applyFill="1"/>
    <xf numFmtId="165" fontId="0" fillId="0" borderId="0" xfId="0" applyNumberFormat="1"/>
    <xf numFmtId="164" fontId="0" fillId="0" borderId="0" xfId="0" applyNumberFormat="1"/>
    <xf numFmtId="0" fontId="0" fillId="0" borderId="0" xfId="0" applyAlignment="1">
      <alignment wrapText="1"/>
    </xf>
    <xf numFmtId="0" fontId="2" fillId="0" borderId="0" xfId="0" applyFont="1" applyAlignment="1">
      <alignment wrapText="1"/>
    </xf>
    <xf numFmtId="0" fontId="0" fillId="0" borderId="0" xfId="0" applyAlignment="1">
      <alignment vertical="center"/>
    </xf>
    <xf numFmtId="164" fontId="2" fillId="0" borderId="0" xfId="1" applyNumberFormat="1" applyFont="1"/>
    <xf numFmtId="9" fontId="0" fillId="0" borderId="0" xfId="2" applyFont="1"/>
    <xf numFmtId="9" fontId="0" fillId="0" borderId="0" xfId="2" applyNumberFormat="1" applyFont="1"/>
    <xf numFmtId="0" fontId="3" fillId="0" borderId="0" xfId="0" applyFont="1" applyAlignment="1">
      <alignment vertical="center"/>
    </xf>
  </cellXfs>
  <cellStyles count="3">
    <cellStyle name="Comma" xfId="1" builtinId="3"/>
    <cellStyle name="Normal" xfId="0" builtinId="0"/>
    <cellStyle name="Percent" xfId="2" builtinId="5"/>
  </cellStyles>
  <dxfs count="0"/>
  <tableStyles count="0" defaultTableStyle="TableStyleMedium2" defaultPivotStyle="PivotStyleLight16"/>
  <colors>
    <mruColors>
      <color rgb="FFFD9717"/>
      <color rgb="FF4073A0"/>
      <color rgb="FFBC0C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microsoft.com/office/2011/relationships/chartStyle" Target="style1.xml"/><Relationship Id="rId2" Type="http://schemas.microsoft.com/office/2011/relationships/chartColorStyle" Target="colors1.xml"/><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r>
              <a:rPr lang="en-US" sz="1200" b="1" i="0" baseline="0">
                <a:solidFill>
                  <a:schemeClr val="tx1"/>
                </a:solidFill>
                <a:effectLst/>
              </a:rPr>
              <a:t>Figure 1 US imports of steel and aluminum in 2017, by selected trading partner and tariff/exemption status</a:t>
            </a:r>
            <a:endParaRPr lang="en-US" sz="1200" b="1">
              <a:solidFill>
                <a:schemeClr val="tx1"/>
              </a:solidFill>
              <a:effectLst/>
            </a:endParaRPr>
          </a:p>
        </c:rich>
      </c:tx>
      <c:layout>
        <c:manualLayout>
          <c:xMode val="edge"/>
          <c:yMode val="edge"/>
          <c:x val="1.5262154693894714E-2"/>
          <c:y val="1.8975353788504058E-2"/>
        </c:manualLayout>
      </c:layout>
      <c:overlay val="0"/>
      <c:spPr>
        <a:noFill/>
        <a:ln>
          <a:noFill/>
        </a:ln>
        <a:effectLst/>
      </c:spPr>
    </c:title>
    <c:autoTitleDeleted val="0"/>
    <c:plotArea>
      <c:layout>
        <c:manualLayout>
          <c:layoutTarget val="inner"/>
          <c:xMode val="edge"/>
          <c:yMode val="edge"/>
          <c:x val="4.4472605682559403E-2"/>
          <c:y val="0.16150775080763483"/>
          <c:w val="0.94290227865950982"/>
          <c:h val="0.63226398536449213"/>
        </c:manualLayout>
      </c:layout>
      <c:barChart>
        <c:barDir val="col"/>
        <c:grouping val="clustered"/>
        <c:varyColors val="0"/>
        <c:ser>
          <c:idx val="0"/>
          <c:order val="0"/>
          <c:tx>
            <c:strRef>
              <c:f>'Figure 1'!$B$1</c:f>
              <c:strCache>
                <c:ptCount val="1"/>
                <c:pt idx="0">
                  <c:v>Total (steel + aluminum)</c:v>
                </c:pt>
              </c:strCache>
            </c:strRef>
          </c:tx>
          <c:spPr>
            <a:solidFill>
              <a:srgbClr val="BC0C57"/>
            </a:solidFill>
            <a:ln>
              <a:solidFill>
                <a:schemeClr val="tx1"/>
              </a:solidFill>
            </a:ln>
            <a:effectLst/>
          </c:spPr>
          <c:invertIfNegative val="0"/>
          <c:dLbls>
            <c:dLbl>
              <c:idx val="10"/>
              <c:layout>
                <c:manualLayout>
                  <c:x val="-3.2679738562091504E-3"/>
                  <c:y val="-1.052720157769095E-16"/>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6-106B-4710-B0EE-5268899A29B9}"/>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1'!$A$3:$A$22</c:f>
              <c:strCache>
                <c:ptCount val="20"/>
                <c:pt idx="0">
                  <c:v>Canada</c:v>
                </c:pt>
                <c:pt idx="1">
                  <c:v>Mexico</c:v>
                </c:pt>
                <c:pt idx="3">
                  <c:v>European
Union</c:v>
                </c:pt>
                <c:pt idx="4">
                  <c:v>South
Korea</c:v>
                </c:pt>
                <c:pt idx="5">
                  <c:v>Brazil</c:v>
                </c:pt>
                <c:pt idx="6">
                  <c:v>Argentina</c:v>
                </c:pt>
                <c:pt idx="7">
                  <c:v>Australia</c:v>
                </c:pt>
                <c:pt idx="9">
                  <c:v>Japan</c:v>
                </c:pt>
                <c:pt idx="10">
                  <c:v>Taiwan</c:v>
                </c:pt>
                <c:pt idx="11">
                  <c:v>Turkey</c:v>
                </c:pt>
                <c:pt idx="13">
                  <c:v>Russia</c:v>
                </c:pt>
                <c:pt idx="14">
                  <c:v>China</c:v>
                </c:pt>
                <c:pt idx="15">
                  <c:v>India</c:v>
                </c:pt>
                <c:pt idx="16">
                  <c:v>United
Arab
Emirates</c:v>
                </c:pt>
                <c:pt idx="17">
                  <c:v>Vietnam</c:v>
                </c:pt>
                <c:pt idx="19">
                  <c:v>All others</c:v>
                </c:pt>
              </c:strCache>
              <c:extLst xmlns:c16r2="http://schemas.microsoft.com/office/drawing/2015/06/chart">
                <c:ext xmlns:c15="http://schemas.microsoft.com/office/drawing/2012/chart" uri="{02D57815-91ED-43cb-92C2-25804820EDAC}">
                  <c15:fullRef>
                    <c15:sqref>'Figure 1'!$A$2:$A$22</c15:sqref>
                  </c15:fullRef>
                </c:ext>
              </c:extLst>
            </c:strRef>
          </c:cat>
          <c:val>
            <c:numRef>
              <c:f>'Figure 1'!$B$3:$B$22</c:f>
              <c:numCache>
                <c:formatCode>0.0</c:formatCode>
                <c:ptCount val="20"/>
                <c:pt idx="0">
                  <c:v>12.378806000000001</c:v>
                </c:pt>
                <c:pt idx="1">
                  <c:v>2.9293399999999998</c:v>
                </c:pt>
                <c:pt idx="3">
                  <c:v>7.7344121620000008</c:v>
                </c:pt>
                <c:pt idx="4">
                  <c:v>3.0538280000000002</c:v>
                </c:pt>
                <c:pt idx="5">
                  <c:v>2.7528920000000001</c:v>
                </c:pt>
                <c:pt idx="6">
                  <c:v>0.77107999999999999</c:v>
                </c:pt>
                <c:pt idx="7">
                  <c:v>0.44269799999999998</c:v>
                </c:pt>
                <c:pt idx="9">
                  <c:v>2.019164</c:v>
                </c:pt>
                <c:pt idx="10">
                  <c:v>1.3793299999999999</c:v>
                </c:pt>
                <c:pt idx="11">
                  <c:v>1.3417349999999999</c:v>
                </c:pt>
                <c:pt idx="13">
                  <c:v>3.0350090000000001</c:v>
                </c:pt>
                <c:pt idx="14">
                  <c:v>2.882479</c:v>
                </c:pt>
                <c:pt idx="15">
                  <c:v>1.1342509999999999</c:v>
                </c:pt>
                <c:pt idx="16">
                  <c:v>1.568254</c:v>
                </c:pt>
                <c:pt idx="17">
                  <c:v>0.63578999999999997</c:v>
                </c:pt>
                <c:pt idx="19">
                  <c:v>3.9247978379999995</c:v>
                </c:pt>
              </c:numCache>
              <c:extLst xmlns:c16r2="http://schemas.microsoft.com/office/drawing/2015/06/chart">
                <c:ext xmlns:c15="http://schemas.microsoft.com/office/drawing/2012/chart" uri="{02D57815-91ED-43cb-92C2-25804820EDAC}">
                  <c15:fullRef>
                    <c15:sqref>'Figure 1'!$B$2:$B$22</c15:sqref>
                  </c15:fullRef>
                </c:ext>
              </c:extLst>
            </c:numRef>
          </c:val>
          <c:extLst xmlns:c16r2="http://schemas.microsoft.com/office/drawing/2015/06/chart">
            <c:ext xmlns:c16="http://schemas.microsoft.com/office/drawing/2014/chart" uri="{C3380CC4-5D6E-409C-BE32-E72D297353CC}">
              <c16:uniqueId val="{00000000-8788-4E4F-8A96-B45914B080BC}"/>
            </c:ext>
          </c:extLst>
        </c:ser>
        <c:ser>
          <c:idx val="1"/>
          <c:order val="1"/>
          <c:tx>
            <c:strRef>
              <c:f>'Figure 1'!$C$1</c:f>
              <c:strCache>
                <c:ptCount val="1"/>
                <c:pt idx="0">
                  <c:v>Steel</c:v>
                </c:pt>
              </c:strCache>
            </c:strRef>
          </c:tx>
          <c:spPr>
            <a:solidFill>
              <a:srgbClr val="4073A0"/>
            </a:solidFill>
            <a:ln>
              <a:noFill/>
            </a:ln>
            <a:effectLst/>
          </c:spPr>
          <c:invertIfNegative val="0"/>
          <c:dLbls>
            <c:dLbl>
              <c:idx val="2"/>
              <c:layout>
                <c:manualLayout>
                  <c:x val="8.1329786614093465E-3"/>
                  <c:y val="1.4355440712029866E-3"/>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manualLayout>
                      <c:w val="4.0494742486947947E-2"/>
                      <c:h val="3.2170655670625152E-2"/>
                    </c:manualLayout>
                  </c15:layout>
                </c:ext>
                <c:ext xmlns:c16="http://schemas.microsoft.com/office/drawing/2014/chart" uri="{C3380CC4-5D6E-409C-BE32-E72D297353CC}">
                  <c16:uniqueId val="{00000001-106B-4710-B0EE-5268899A29B9}"/>
                </c:ext>
              </c:extLst>
            </c:dLbl>
            <c:dLbl>
              <c:idx val="3"/>
              <c:layout>
                <c:manualLayout>
                  <c:x val="8.1699346405228451E-3"/>
                  <c:y val="2.8710881424058666E-3"/>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106B-4710-B0EE-5268899A29B9}"/>
                </c:ext>
              </c:extLst>
            </c:dLbl>
            <c:dLbl>
              <c:idx val="4"/>
              <c:layout>
                <c:manualLayout>
                  <c:x val="1.1437908496732025E-2"/>
                  <c:y val="5.7421762848119439E-3"/>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106B-4710-B0EE-5268899A29B9}"/>
                </c:ext>
              </c:extLst>
            </c:dLbl>
            <c:dLbl>
              <c:idx val="5"/>
              <c:layout>
                <c:manualLayout>
                  <c:x val="-1.6339869281045752E-3"/>
                  <c:y val="5.7421762848118381E-3"/>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C-106B-4710-B0EE-5268899A29B9}"/>
                </c:ext>
              </c:extLst>
            </c:dLbl>
            <c:dLbl>
              <c:idx val="7"/>
              <c:layout>
                <c:manualLayout>
                  <c:x val="6.5359477124183009E-3"/>
                  <c:y val="2.8710881424059719E-3"/>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106B-4710-B0EE-5268899A29B9}"/>
                </c:ext>
              </c:extLst>
            </c:dLbl>
            <c:dLbl>
              <c:idx val="8"/>
              <c:layout>
                <c:manualLayout>
                  <c:x val="6.5359477124183009E-3"/>
                  <c:y val="2.8710881424059719E-3"/>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106B-4710-B0EE-5268899A29B9}"/>
                </c:ext>
              </c:extLst>
            </c:dLbl>
            <c:dLbl>
              <c:idx val="9"/>
              <c:layout>
                <c:manualLayout>
                  <c:x val="6.5359477124183009E-3"/>
                  <c:y val="2.8710881424058666E-3"/>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106B-4710-B0EE-5268899A29B9}"/>
                </c:ext>
              </c:extLst>
            </c:dLbl>
            <c:dLbl>
              <c:idx val="10"/>
              <c:layout>
                <c:manualLayout>
                  <c:x val="0"/>
                  <c:y val="5.7421762848118381E-3"/>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8-106B-4710-B0EE-5268899A29B9}"/>
                </c:ext>
              </c:extLst>
            </c:dLbl>
            <c:dLbl>
              <c:idx val="12"/>
              <c:layout>
                <c:manualLayout>
                  <c:x val="6.5359477124183009E-3"/>
                  <c:y val="2.8710881424059719E-3"/>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A-106B-4710-B0EE-5268899A29B9}"/>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1'!$A$3:$A$22</c:f>
              <c:strCache>
                <c:ptCount val="20"/>
                <c:pt idx="0">
                  <c:v>Canada</c:v>
                </c:pt>
                <c:pt idx="1">
                  <c:v>Mexico</c:v>
                </c:pt>
                <c:pt idx="3">
                  <c:v>European
Union</c:v>
                </c:pt>
                <c:pt idx="4">
                  <c:v>South
Korea</c:v>
                </c:pt>
                <c:pt idx="5">
                  <c:v>Brazil</c:v>
                </c:pt>
                <c:pt idx="6">
                  <c:v>Argentina</c:v>
                </c:pt>
                <c:pt idx="7">
                  <c:v>Australia</c:v>
                </c:pt>
                <c:pt idx="9">
                  <c:v>Japan</c:v>
                </c:pt>
                <c:pt idx="10">
                  <c:v>Taiwan</c:v>
                </c:pt>
                <c:pt idx="11">
                  <c:v>Turkey</c:v>
                </c:pt>
                <c:pt idx="13">
                  <c:v>Russia</c:v>
                </c:pt>
                <c:pt idx="14">
                  <c:v>China</c:v>
                </c:pt>
                <c:pt idx="15">
                  <c:v>India</c:v>
                </c:pt>
                <c:pt idx="16">
                  <c:v>United
Arab
Emirates</c:v>
                </c:pt>
                <c:pt idx="17">
                  <c:v>Vietnam</c:v>
                </c:pt>
                <c:pt idx="19">
                  <c:v>All others</c:v>
                </c:pt>
              </c:strCache>
              <c:extLst xmlns:c16r2="http://schemas.microsoft.com/office/drawing/2015/06/chart">
                <c:ext xmlns:c15="http://schemas.microsoft.com/office/drawing/2012/chart" uri="{02D57815-91ED-43cb-92C2-25804820EDAC}">
                  <c15:fullRef>
                    <c15:sqref>'Figure 1'!$A$2:$A$22</c15:sqref>
                  </c15:fullRef>
                </c:ext>
              </c:extLst>
            </c:strRef>
          </c:cat>
          <c:val>
            <c:numRef>
              <c:f>'Figure 1'!$C$3:$C$22</c:f>
              <c:numCache>
                <c:formatCode>0.0</c:formatCode>
                <c:ptCount val="20"/>
                <c:pt idx="0">
                  <c:v>5.4606960000000004</c:v>
                </c:pt>
                <c:pt idx="1">
                  <c:v>2.6671420000000001</c:v>
                </c:pt>
                <c:pt idx="3">
                  <c:v>6.6434581620000008</c:v>
                </c:pt>
                <c:pt idx="4">
                  <c:v>2.9458929999999999</c:v>
                </c:pt>
                <c:pt idx="5">
                  <c:v>2.6145040000000002</c:v>
                </c:pt>
                <c:pt idx="6">
                  <c:v>0.224407</c:v>
                </c:pt>
                <c:pt idx="7">
                  <c:v>0.22925599999999999</c:v>
                </c:pt>
                <c:pt idx="9">
                  <c:v>1.8467439999999999</c:v>
                </c:pt>
                <c:pt idx="10">
                  <c:v>1.322238</c:v>
                </c:pt>
                <c:pt idx="11">
                  <c:v>1.2914909999999999</c:v>
                </c:pt>
                <c:pt idx="13">
                  <c:v>1.463824</c:v>
                </c:pt>
                <c:pt idx="14">
                  <c:v>1.073285</c:v>
                </c:pt>
                <c:pt idx="15">
                  <c:v>0.75203399999999998</c:v>
                </c:pt>
                <c:pt idx="16">
                  <c:v>0.22416700000000001</c:v>
                </c:pt>
                <c:pt idx="17">
                  <c:v>0.55106599999999994</c:v>
                </c:pt>
                <c:pt idx="19">
                  <c:v>1.6892168379999994</c:v>
                </c:pt>
              </c:numCache>
              <c:extLst xmlns:c16r2="http://schemas.microsoft.com/office/drawing/2015/06/chart">
                <c:ext xmlns:c15="http://schemas.microsoft.com/office/drawing/2012/chart" uri="{02D57815-91ED-43cb-92C2-25804820EDAC}">
                  <c15:fullRef>
                    <c15:sqref>'Figure 1'!$C$2:$C$22</c15:sqref>
                  </c15:fullRef>
                </c:ext>
              </c:extLst>
            </c:numRef>
          </c:val>
          <c:extLst xmlns:c16r2="http://schemas.microsoft.com/office/drawing/2015/06/chart">
            <c:ext xmlns:c16="http://schemas.microsoft.com/office/drawing/2014/chart" uri="{C3380CC4-5D6E-409C-BE32-E72D297353CC}">
              <c16:uniqueId val="{00000001-8788-4E4F-8A96-B45914B080BC}"/>
            </c:ext>
          </c:extLst>
        </c:ser>
        <c:ser>
          <c:idx val="2"/>
          <c:order val="2"/>
          <c:tx>
            <c:strRef>
              <c:f>'Figure 1'!$D$1</c:f>
              <c:strCache>
                <c:ptCount val="1"/>
                <c:pt idx="0">
                  <c:v>Aluminum</c:v>
                </c:pt>
              </c:strCache>
            </c:strRef>
          </c:tx>
          <c:spPr>
            <a:solidFill>
              <a:srgbClr val="FD9717"/>
            </a:solidFill>
            <a:ln>
              <a:solidFill>
                <a:schemeClr val="tx1"/>
              </a:solidFill>
            </a:ln>
            <a:effectLst/>
          </c:spPr>
          <c:invertIfNegative val="0"/>
          <c:dLbls>
            <c:dLbl>
              <c:idx val="5"/>
              <c:layout>
                <c:manualLayout>
                  <c:x val="4.9020251145077453E-3"/>
                  <c:y val="0"/>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manualLayout>
                      <c:w val="3.2369281045751631E-2"/>
                      <c:h val="4.0783920097843068E-2"/>
                    </c:manualLayout>
                  </c15:layout>
                </c:ext>
                <c:ext xmlns:c16="http://schemas.microsoft.com/office/drawing/2014/chart" uri="{C3380CC4-5D6E-409C-BE32-E72D297353CC}">
                  <c16:uniqueId val="{0000000B-106B-4710-B0EE-5268899A29B9}"/>
                </c:ext>
              </c:extLst>
            </c:dLbl>
            <c:dLbl>
              <c:idx val="10"/>
              <c:layout>
                <c:manualLayout>
                  <c:x val="3.2679738562091504E-3"/>
                  <c:y val="2.8710881424059719E-3"/>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7-106B-4710-B0EE-5268899A29B9}"/>
                </c:ext>
              </c:extLst>
            </c:dLbl>
            <c:dLbl>
              <c:idx val="12"/>
              <c:layout>
                <c:manualLayout>
                  <c:x val="8.1699989707170149E-3"/>
                  <c:y val="1.1303496613118357E-7"/>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manualLayout>
                      <c:w val="3.0735294117647055E-2"/>
                      <c:h val="3.7912831955437092E-2"/>
                    </c:manualLayout>
                  </c15:layout>
                </c:ext>
                <c:ext xmlns:c16="http://schemas.microsoft.com/office/drawing/2014/chart" uri="{C3380CC4-5D6E-409C-BE32-E72D297353CC}">
                  <c16:uniqueId val="{00000009-106B-4710-B0EE-5268899A29B9}"/>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1'!$A$3:$A$22</c:f>
              <c:strCache>
                <c:ptCount val="20"/>
                <c:pt idx="0">
                  <c:v>Canada</c:v>
                </c:pt>
                <c:pt idx="1">
                  <c:v>Mexico</c:v>
                </c:pt>
                <c:pt idx="3">
                  <c:v>European
Union</c:v>
                </c:pt>
                <c:pt idx="4">
                  <c:v>South
Korea</c:v>
                </c:pt>
                <c:pt idx="5">
                  <c:v>Brazil</c:v>
                </c:pt>
                <c:pt idx="6">
                  <c:v>Argentina</c:v>
                </c:pt>
                <c:pt idx="7">
                  <c:v>Australia</c:v>
                </c:pt>
                <c:pt idx="9">
                  <c:v>Japan</c:v>
                </c:pt>
                <c:pt idx="10">
                  <c:v>Taiwan</c:v>
                </c:pt>
                <c:pt idx="11">
                  <c:v>Turkey</c:v>
                </c:pt>
                <c:pt idx="13">
                  <c:v>Russia</c:v>
                </c:pt>
                <c:pt idx="14">
                  <c:v>China</c:v>
                </c:pt>
                <c:pt idx="15">
                  <c:v>India</c:v>
                </c:pt>
                <c:pt idx="16">
                  <c:v>United
Arab
Emirates</c:v>
                </c:pt>
                <c:pt idx="17">
                  <c:v>Vietnam</c:v>
                </c:pt>
                <c:pt idx="19">
                  <c:v>All others</c:v>
                </c:pt>
              </c:strCache>
              <c:extLst xmlns:c16r2="http://schemas.microsoft.com/office/drawing/2015/06/chart">
                <c:ext xmlns:c15="http://schemas.microsoft.com/office/drawing/2012/chart" uri="{02D57815-91ED-43cb-92C2-25804820EDAC}">
                  <c15:fullRef>
                    <c15:sqref>'Figure 1'!$A$2:$A$22</c15:sqref>
                  </c15:fullRef>
                </c:ext>
              </c:extLst>
            </c:strRef>
          </c:cat>
          <c:val>
            <c:numRef>
              <c:f>'Figure 1'!$D$3:$D$22</c:f>
              <c:numCache>
                <c:formatCode>0.0</c:formatCode>
                <c:ptCount val="20"/>
                <c:pt idx="0">
                  <c:v>6.9181100000000004</c:v>
                </c:pt>
                <c:pt idx="1">
                  <c:v>0.26219799999999999</c:v>
                </c:pt>
                <c:pt idx="3">
                  <c:v>1.090954</c:v>
                </c:pt>
                <c:pt idx="4">
                  <c:v>0.107935</c:v>
                </c:pt>
                <c:pt idx="5">
                  <c:v>0.13838800000000001</c:v>
                </c:pt>
                <c:pt idx="6">
                  <c:v>0.54667299999999996</c:v>
                </c:pt>
                <c:pt idx="7">
                  <c:v>0.21344199999999999</c:v>
                </c:pt>
                <c:pt idx="9">
                  <c:v>0.17241999999999999</c:v>
                </c:pt>
                <c:pt idx="10">
                  <c:v>5.7091999999999997E-2</c:v>
                </c:pt>
                <c:pt idx="11">
                  <c:v>5.0243999999999997E-2</c:v>
                </c:pt>
                <c:pt idx="13">
                  <c:v>1.5711850000000001</c:v>
                </c:pt>
                <c:pt idx="14">
                  <c:v>1.809194</c:v>
                </c:pt>
                <c:pt idx="15">
                  <c:v>0.38221699999999997</c:v>
                </c:pt>
                <c:pt idx="16">
                  <c:v>1.344087</c:v>
                </c:pt>
                <c:pt idx="17">
                  <c:v>8.4723999999999994E-2</c:v>
                </c:pt>
                <c:pt idx="19">
                  <c:v>2.2355809999999998</c:v>
                </c:pt>
              </c:numCache>
              <c:extLst xmlns:c16r2="http://schemas.microsoft.com/office/drawing/2015/06/chart">
                <c:ext xmlns:c15="http://schemas.microsoft.com/office/drawing/2012/chart" uri="{02D57815-91ED-43cb-92C2-25804820EDAC}">
                  <c15:fullRef>
                    <c15:sqref>'Figure 1'!$D$2:$D$22</c15:sqref>
                  </c15:fullRef>
                </c:ext>
              </c:extLst>
            </c:numRef>
          </c:val>
          <c:extLst xmlns:c16r2="http://schemas.microsoft.com/office/drawing/2015/06/chart">
            <c:ext xmlns:c16="http://schemas.microsoft.com/office/drawing/2014/chart" uri="{C3380CC4-5D6E-409C-BE32-E72D297353CC}">
              <c16:uniqueId val="{00000002-8788-4E4F-8A96-B45914B080BC}"/>
            </c:ext>
          </c:extLst>
        </c:ser>
        <c:dLbls>
          <c:showLegendKey val="0"/>
          <c:showVal val="0"/>
          <c:showCatName val="0"/>
          <c:showSerName val="0"/>
          <c:showPercent val="0"/>
          <c:showBubbleSize val="0"/>
        </c:dLbls>
        <c:gapWidth val="170"/>
        <c:overlap val="-79"/>
        <c:axId val="226949760"/>
        <c:axId val="227230080"/>
      </c:barChart>
      <c:catAx>
        <c:axId val="226949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227230080"/>
        <c:crosses val="autoZero"/>
        <c:auto val="1"/>
        <c:lblAlgn val="ctr"/>
        <c:lblOffset val="100"/>
        <c:noMultiLvlLbl val="0"/>
      </c:catAx>
      <c:valAx>
        <c:axId val="227230080"/>
        <c:scaling>
          <c:orientation val="minMax"/>
        </c:scaling>
        <c:delete val="0"/>
        <c:axPos val="l"/>
        <c:majorGridlines>
          <c:spPr>
            <a:ln w="9525" cap="flat" cmpd="sng" algn="ctr">
              <a:no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226949760"/>
        <c:crosses val="autoZero"/>
        <c:crossBetween val="between"/>
      </c:valAx>
      <c:spPr>
        <a:noFill/>
        <a:ln>
          <a:solidFill>
            <a:schemeClr val="accent1"/>
          </a:solidFill>
        </a:ln>
        <a:effectLst/>
      </c:spPr>
    </c:plotArea>
    <c:legend>
      <c:legendPos val="b"/>
      <c:layout>
        <c:manualLayout>
          <c:xMode val="edge"/>
          <c:yMode val="edge"/>
          <c:x val="0.3031210618058594"/>
          <c:y val="0.20219604332404187"/>
          <c:w val="0.40841956655193667"/>
          <c:h val="4.8449951507999488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139064</xdr:colOff>
      <xdr:row>0</xdr:row>
      <xdr:rowOff>91440</xdr:rowOff>
    </xdr:from>
    <xdr:to>
      <xdr:col>24</xdr:col>
      <xdr:colOff>144780</xdr:colOff>
      <xdr:row>23</xdr:row>
      <xdr:rowOff>133350</xdr:rowOff>
    </xdr:to>
    <xdr:graphicFrame macro="">
      <xdr:nvGraphicFramePr>
        <xdr:cNvPr id="2" name="Chart 1">
          <a:extLst>
            <a:ext uri="{FF2B5EF4-FFF2-40B4-BE49-F238E27FC236}">
              <a16:creationId xmlns:a16="http://schemas.microsoft.com/office/drawing/2014/main" xmlns="" id="{787D8026-DE32-49FA-9854-86E1AD265A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0.00588</cdr:x>
      <cdr:y>0.07192</cdr:y>
    </cdr:from>
    <cdr:to>
      <cdr:x>0.17132</cdr:x>
      <cdr:y>0.11929</cdr:y>
    </cdr:to>
    <cdr:sp macro="" textlink="">
      <cdr:nvSpPr>
        <cdr:cNvPr id="3" name="TextBox 2">
          <a:extLst xmlns:a="http://schemas.openxmlformats.org/drawingml/2006/main">
            <a:ext uri="{FF2B5EF4-FFF2-40B4-BE49-F238E27FC236}">
              <a16:creationId xmlns:a16="http://schemas.microsoft.com/office/drawing/2014/main" xmlns="" id="{62DDD545-AF27-4797-AFA7-D69559092123}"/>
            </a:ext>
          </a:extLst>
        </cdr:cNvPr>
        <cdr:cNvSpPr txBox="1"/>
      </cdr:nvSpPr>
      <cdr:spPr>
        <a:xfrm xmlns:a="http://schemas.openxmlformats.org/drawingml/2006/main">
          <a:off x="45720" y="318135"/>
          <a:ext cx="128587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billions</a:t>
          </a:r>
          <a:r>
            <a:rPr lang="en-US" sz="1100" baseline="0"/>
            <a:t> of dollars</a:t>
          </a:r>
          <a:endParaRPr lang="en-US" sz="1100"/>
        </a:p>
      </cdr:txBody>
    </cdr:sp>
  </cdr:relSizeAnchor>
  <cdr:relSizeAnchor xmlns:cdr="http://schemas.openxmlformats.org/drawingml/2006/chartDrawing">
    <cdr:from>
      <cdr:x>0.02921</cdr:x>
      <cdr:y>0.91201</cdr:y>
    </cdr:from>
    <cdr:to>
      <cdr:x>0.15194</cdr:x>
      <cdr:y>0.99464</cdr:y>
    </cdr:to>
    <cdr:sp macro="" textlink="">
      <cdr:nvSpPr>
        <cdr:cNvPr id="2" name="TextBox 1">
          <a:extLst xmlns:a="http://schemas.openxmlformats.org/drawingml/2006/main">
            <a:ext uri="{FF2B5EF4-FFF2-40B4-BE49-F238E27FC236}">
              <a16:creationId xmlns:a16="http://schemas.microsoft.com/office/drawing/2014/main" xmlns="" id="{4480D7CC-3CEF-4C49-95BE-03B439451646}"/>
            </a:ext>
          </a:extLst>
        </cdr:cNvPr>
        <cdr:cNvSpPr txBox="1"/>
      </cdr:nvSpPr>
      <cdr:spPr>
        <a:xfrm xmlns:a="http://schemas.openxmlformats.org/drawingml/2006/main">
          <a:off x="302912" y="4541506"/>
          <a:ext cx="1272523" cy="4114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900" b="1"/>
            <a:t>Exempted from tariffs</a:t>
          </a:r>
        </a:p>
        <a:p xmlns:a="http://schemas.openxmlformats.org/drawingml/2006/main">
          <a:pPr algn="ctr"/>
          <a:r>
            <a:rPr lang="en-US" sz="900" b="1"/>
            <a:t>($15.3</a:t>
          </a:r>
          <a:r>
            <a:rPr lang="en-US" sz="900" b="1" baseline="0"/>
            <a:t> billion)</a:t>
          </a:r>
          <a:endParaRPr lang="en-US" sz="900" b="1"/>
        </a:p>
      </cdr:txBody>
    </cdr:sp>
  </cdr:relSizeAnchor>
  <cdr:relSizeAnchor xmlns:cdr="http://schemas.openxmlformats.org/drawingml/2006/chartDrawing">
    <cdr:from>
      <cdr:x>0.20994</cdr:x>
      <cdr:y>0.9115</cdr:y>
    </cdr:from>
    <cdr:to>
      <cdr:x>0.40768</cdr:x>
      <cdr:y>0.99005</cdr:y>
    </cdr:to>
    <cdr:sp macro="" textlink="">
      <cdr:nvSpPr>
        <cdr:cNvPr id="4" name="TextBox 1">
          <a:extLst xmlns:a="http://schemas.openxmlformats.org/drawingml/2006/main">
            <a:ext uri="{FF2B5EF4-FFF2-40B4-BE49-F238E27FC236}">
              <a16:creationId xmlns:a16="http://schemas.microsoft.com/office/drawing/2014/main" xmlns="" id="{B01C3D52-A5EF-4A9E-87C7-C49FD4DD3156}"/>
            </a:ext>
          </a:extLst>
        </cdr:cNvPr>
        <cdr:cNvSpPr txBox="1"/>
      </cdr:nvSpPr>
      <cdr:spPr>
        <a:xfrm xmlns:a="http://schemas.openxmlformats.org/drawingml/2006/main">
          <a:off x="2176800" y="4538966"/>
          <a:ext cx="2050396" cy="3911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900" b="1"/>
            <a:t>Exempted from tariffs through May 1 </a:t>
          </a:r>
        </a:p>
        <a:p xmlns:a="http://schemas.openxmlformats.org/drawingml/2006/main">
          <a:pPr algn="ctr"/>
          <a:r>
            <a:rPr lang="en-US" sz="900" b="1"/>
            <a:t>($14.8 billion)</a:t>
          </a:r>
        </a:p>
      </cdr:txBody>
    </cdr:sp>
  </cdr:relSizeAnchor>
  <cdr:relSizeAnchor xmlns:cdr="http://schemas.openxmlformats.org/drawingml/2006/chartDrawing">
    <cdr:from>
      <cdr:x>0.66262</cdr:x>
      <cdr:y>0.91762</cdr:y>
    </cdr:from>
    <cdr:to>
      <cdr:x>0.81113</cdr:x>
      <cdr:y>0.99617</cdr:y>
    </cdr:to>
    <cdr:sp macro="" textlink="">
      <cdr:nvSpPr>
        <cdr:cNvPr id="5" name="TextBox 1">
          <a:extLst xmlns:a="http://schemas.openxmlformats.org/drawingml/2006/main">
            <a:ext uri="{FF2B5EF4-FFF2-40B4-BE49-F238E27FC236}">
              <a16:creationId xmlns:a16="http://schemas.microsoft.com/office/drawing/2014/main" xmlns="" id="{6955B6CD-7303-4E6D-9D3B-EF3B9AED8D6D}"/>
            </a:ext>
          </a:extLst>
        </cdr:cNvPr>
        <cdr:cNvSpPr txBox="1"/>
      </cdr:nvSpPr>
      <cdr:spPr>
        <a:xfrm xmlns:a="http://schemas.openxmlformats.org/drawingml/2006/main">
          <a:off x="6870690" y="4569446"/>
          <a:ext cx="1539888" cy="3911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900" b="1"/>
            <a:t>Facing</a:t>
          </a:r>
          <a:r>
            <a:rPr lang="en-US" sz="900" b="1" baseline="0"/>
            <a:t> tariffs/</a:t>
          </a:r>
          <a:r>
            <a:rPr lang="en-US" sz="900" b="1"/>
            <a:t>not exempted </a:t>
          </a:r>
        </a:p>
        <a:p xmlns:a="http://schemas.openxmlformats.org/drawingml/2006/main">
          <a:pPr algn="ctr"/>
          <a:r>
            <a:rPr lang="en-US" sz="900" b="1"/>
            <a:t>($17.9</a:t>
          </a:r>
          <a:r>
            <a:rPr lang="en-US" sz="900" b="1" baseline="0"/>
            <a:t> b</a:t>
          </a:r>
          <a:r>
            <a:rPr lang="en-US" sz="900" b="1"/>
            <a:t>illion)</a:t>
          </a:r>
        </a:p>
      </cdr:txBody>
    </cdr:sp>
  </cdr:relSizeAnchor>
  <cdr:relSizeAnchor xmlns:cdr="http://schemas.openxmlformats.org/drawingml/2006/chartDrawing">
    <cdr:from>
      <cdr:x>0.48117</cdr:x>
      <cdr:y>0.88906</cdr:y>
    </cdr:from>
    <cdr:to>
      <cdr:x>0.97722</cdr:x>
      <cdr:y>0.91354</cdr:y>
    </cdr:to>
    <cdr:sp macro="" textlink="">
      <cdr:nvSpPr>
        <cdr:cNvPr id="6" name="Right Brace 5">
          <a:extLst xmlns:a="http://schemas.openxmlformats.org/drawingml/2006/main">
            <a:ext uri="{FF2B5EF4-FFF2-40B4-BE49-F238E27FC236}">
              <a16:creationId xmlns:a16="http://schemas.microsoft.com/office/drawing/2014/main" xmlns="" id="{87CC72B6-D107-4669-B10D-4A32C5F970DD}"/>
            </a:ext>
          </a:extLst>
        </cdr:cNvPr>
        <cdr:cNvSpPr/>
      </cdr:nvSpPr>
      <cdr:spPr>
        <a:xfrm xmlns:a="http://schemas.openxmlformats.org/drawingml/2006/main" rot="5400000">
          <a:off x="7499986" y="1916430"/>
          <a:ext cx="121920" cy="5143500"/>
        </a:xfrm>
        <a:prstGeom xmlns:a="http://schemas.openxmlformats.org/drawingml/2006/main" prst="rightBrac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0.19456</cdr:x>
      <cdr:y>0.88702</cdr:y>
    </cdr:from>
    <cdr:to>
      <cdr:x>0.40762</cdr:x>
      <cdr:y>0.89977</cdr:y>
    </cdr:to>
    <cdr:sp macro="" textlink="">
      <cdr:nvSpPr>
        <cdr:cNvPr id="8" name="Right Brace 7">
          <a:extLst xmlns:a="http://schemas.openxmlformats.org/drawingml/2006/main">
            <a:ext uri="{FF2B5EF4-FFF2-40B4-BE49-F238E27FC236}">
              <a16:creationId xmlns:a16="http://schemas.microsoft.com/office/drawing/2014/main" xmlns="" id="{F6550840-5365-4797-A560-1F06A93F197E}"/>
            </a:ext>
          </a:extLst>
        </cdr:cNvPr>
        <cdr:cNvSpPr/>
      </cdr:nvSpPr>
      <cdr:spPr>
        <a:xfrm xmlns:a="http://schemas.openxmlformats.org/drawingml/2006/main" rot="5400000">
          <a:off x="3090228" y="3344228"/>
          <a:ext cx="63500" cy="2209164"/>
        </a:xfrm>
        <a:prstGeom xmlns:a="http://schemas.openxmlformats.org/drawingml/2006/main" prst="rightBrac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0.05267</cdr:x>
      <cdr:y>0.88702</cdr:y>
    </cdr:from>
    <cdr:to>
      <cdr:x>0.12622</cdr:x>
      <cdr:y>0.8962</cdr:y>
    </cdr:to>
    <cdr:sp macro="" textlink="">
      <cdr:nvSpPr>
        <cdr:cNvPr id="9" name="Right Brace 8">
          <a:extLst xmlns:a="http://schemas.openxmlformats.org/drawingml/2006/main">
            <a:ext uri="{FF2B5EF4-FFF2-40B4-BE49-F238E27FC236}">
              <a16:creationId xmlns:a16="http://schemas.microsoft.com/office/drawing/2014/main" xmlns="" id="{9A88935E-E5C5-4EC3-8BA9-C8F453511540}"/>
            </a:ext>
          </a:extLst>
        </cdr:cNvPr>
        <cdr:cNvSpPr/>
      </cdr:nvSpPr>
      <cdr:spPr>
        <a:xfrm xmlns:a="http://schemas.openxmlformats.org/drawingml/2006/main" rot="5400000">
          <a:off x="904558" y="4058602"/>
          <a:ext cx="45719" cy="762636"/>
        </a:xfrm>
        <a:prstGeom xmlns:a="http://schemas.openxmlformats.org/drawingml/2006/main" prst="rightBrac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abSelected="1" zoomScale="80" zoomScaleNormal="80" workbookViewId="0">
      <selection activeCell="AA19" sqref="AA19"/>
    </sheetView>
  </sheetViews>
  <sheetFormatPr defaultRowHeight="15" x14ac:dyDescent="0.25"/>
  <cols>
    <col min="1" max="1" width="14.28515625" bestFit="1" customWidth="1"/>
    <col min="2" max="3" width="13.7109375" bestFit="1" customWidth="1"/>
    <col min="4" max="4" width="12.5703125" bestFit="1" customWidth="1"/>
  </cols>
  <sheetData>
    <row r="1" spans="1:5" ht="14.45" x14ac:dyDescent="0.3">
      <c r="A1" s="1" t="s">
        <v>130</v>
      </c>
      <c r="B1" s="1" t="s">
        <v>140</v>
      </c>
      <c r="C1" s="9" t="s">
        <v>131</v>
      </c>
      <c r="D1" s="1" t="s">
        <v>132</v>
      </c>
    </row>
    <row r="2" spans="1:5" ht="14.45" x14ac:dyDescent="0.3">
      <c r="A2" t="s">
        <v>62</v>
      </c>
      <c r="B2" s="6">
        <f>'exports (in $1,000)'!B2/1000000</f>
        <v>47.983865999999999</v>
      </c>
      <c r="C2" s="6">
        <f>'exports (in $1,000)'!C2/1000000</f>
        <v>30.999421999999999</v>
      </c>
      <c r="D2" s="6">
        <f>'exports (in $1,000)'!D2/1000000</f>
        <v>16.984444</v>
      </c>
    </row>
    <row r="3" spans="1:5" ht="14.45" x14ac:dyDescent="0.3">
      <c r="A3" t="s">
        <v>1</v>
      </c>
      <c r="B3" s="6">
        <f>'exports (in $1,000)'!B3/1000000</f>
        <v>12.378806000000001</v>
      </c>
      <c r="C3" s="6">
        <f>'exports (in $1,000)'!C3/1000000</f>
        <v>5.4606960000000004</v>
      </c>
      <c r="D3" s="6">
        <f>'exports (in $1,000)'!D3/1000000</f>
        <v>6.9181100000000004</v>
      </c>
      <c r="E3" s="6">
        <f>SUM(B3:B4)</f>
        <v>15.308146000000001</v>
      </c>
    </row>
    <row r="4" spans="1:5" ht="14.45" x14ac:dyDescent="0.3">
      <c r="A4" t="s">
        <v>3</v>
      </c>
      <c r="B4" s="6">
        <f>'exports (in $1,000)'!B4/1000000</f>
        <v>2.9293399999999998</v>
      </c>
      <c r="C4" s="6">
        <f>'exports (in $1,000)'!C4/1000000</f>
        <v>2.6671420000000001</v>
      </c>
      <c r="D4" s="6">
        <f>'exports (in $1,000)'!D4/1000000</f>
        <v>0.26219799999999999</v>
      </c>
    </row>
    <row r="5" spans="1:5" ht="14.45" x14ac:dyDescent="0.3">
      <c r="B5" s="6"/>
      <c r="C5" s="6"/>
      <c r="D5" s="6"/>
    </row>
    <row r="6" spans="1:5" ht="28.9" x14ac:dyDescent="0.3">
      <c r="A6" s="8" t="s">
        <v>133</v>
      </c>
      <c r="B6" s="6">
        <f>'exports (in $1,000)'!B6/1000000</f>
        <v>7.7344121620000008</v>
      </c>
      <c r="C6" s="6">
        <f>'exports (in $1,000)'!C6/1000000</f>
        <v>6.6434581620000008</v>
      </c>
      <c r="D6" s="6">
        <f>'exports (in $1,000)'!D6/1000000</f>
        <v>1.090954</v>
      </c>
      <c r="E6" s="6">
        <f>SUM(B6:B10)</f>
        <v>14.754910162</v>
      </c>
    </row>
    <row r="7" spans="1:5" ht="28.9" x14ac:dyDescent="0.3">
      <c r="A7" s="8" t="s">
        <v>134</v>
      </c>
      <c r="B7" s="6">
        <f>'exports (in $1,000)'!B7/1000000</f>
        <v>3.0538280000000002</v>
      </c>
      <c r="C7" s="6">
        <f>'exports (in $1,000)'!C7/1000000</f>
        <v>2.9458929999999999</v>
      </c>
      <c r="D7" s="6">
        <f>'exports (in $1,000)'!D7/1000000</f>
        <v>0.107935</v>
      </c>
    </row>
    <row r="8" spans="1:5" ht="14.45" x14ac:dyDescent="0.3">
      <c r="A8" t="s">
        <v>4</v>
      </c>
      <c r="B8" s="6">
        <f>'exports (in $1,000)'!B8/1000000</f>
        <v>2.7528920000000001</v>
      </c>
      <c r="C8" s="6">
        <f>'exports (in $1,000)'!C8/1000000</f>
        <v>2.6145040000000002</v>
      </c>
      <c r="D8" s="6">
        <f>'exports (in $1,000)'!D8/1000000</f>
        <v>0.13838800000000001</v>
      </c>
    </row>
    <row r="9" spans="1:5" x14ac:dyDescent="0.25">
      <c r="A9" s="8" t="s">
        <v>14</v>
      </c>
      <c r="B9" s="6">
        <f>'exports (in $1,000)'!B9/1000000</f>
        <v>0.77107999999999999</v>
      </c>
      <c r="C9" s="6">
        <f>'exports (in $1,000)'!C9/1000000</f>
        <v>0.224407</v>
      </c>
      <c r="D9" s="6">
        <f>'exports (in $1,000)'!D9/1000000</f>
        <v>0.54667299999999996</v>
      </c>
    </row>
    <row r="10" spans="1:5" x14ac:dyDescent="0.25">
      <c r="A10" s="8" t="s">
        <v>16</v>
      </c>
      <c r="B10" s="6">
        <f>'exports (in $1,000)'!B10/1000000</f>
        <v>0.44269799999999998</v>
      </c>
      <c r="C10" s="6">
        <f>'exports (in $1,000)'!C10/1000000</f>
        <v>0.22925599999999999</v>
      </c>
      <c r="D10" s="6">
        <f>'exports (in $1,000)'!D10/1000000</f>
        <v>0.21344199999999999</v>
      </c>
    </row>
    <row r="11" spans="1:5" x14ac:dyDescent="0.25">
      <c r="B11" s="6"/>
      <c r="C11" s="6"/>
      <c r="D11" s="6"/>
    </row>
    <row r="12" spans="1:5" x14ac:dyDescent="0.25">
      <c r="A12" t="s">
        <v>5</v>
      </c>
      <c r="B12" s="6">
        <f>'exports (in $1,000)'!B12/1000000</f>
        <v>2.019164</v>
      </c>
      <c r="C12" s="6">
        <f>'exports (in $1,000)'!C12/1000000</f>
        <v>1.8467439999999999</v>
      </c>
      <c r="D12" s="6">
        <f>'exports (in $1,000)'!D12/1000000</f>
        <v>0.17241999999999999</v>
      </c>
      <c r="E12" s="6">
        <f>SUM(B12:B22)</f>
        <v>17.920809838</v>
      </c>
    </row>
    <row r="13" spans="1:5" x14ac:dyDescent="0.25">
      <c r="A13" t="s">
        <v>7</v>
      </c>
      <c r="B13" s="6">
        <f>'exports (in $1,000)'!B13/1000000</f>
        <v>1.3793299999999999</v>
      </c>
      <c r="C13" s="6">
        <f>'exports (in $1,000)'!C13/1000000</f>
        <v>1.322238</v>
      </c>
      <c r="D13" s="6">
        <f>'exports (in $1,000)'!D13/1000000</f>
        <v>5.7091999999999997E-2</v>
      </c>
    </row>
    <row r="14" spans="1:5" x14ac:dyDescent="0.25">
      <c r="A14" t="s">
        <v>8</v>
      </c>
      <c r="B14" s="6">
        <f>'exports (in $1,000)'!B14/1000000</f>
        <v>1.3417349999999999</v>
      </c>
      <c r="C14" s="6">
        <f>'exports (in $1,000)'!C14/1000000</f>
        <v>1.2914909999999999</v>
      </c>
      <c r="D14" s="6">
        <f>'exports (in $1,000)'!D14/1000000</f>
        <v>5.0243999999999997E-2</v>
      </c>
    </row>
    <row r="15" spans="1:5" x14ac:dyDescent="0.25">
      <c r="B15" s="6"/>
      <c r="C15" s="6"/>
      <c r="D15" s="6"/>
    </row>
    <row r="16" spans="1:5" x14ac:dyDescent="0.25">
      <c r="A16" t="s">
        <v>6</v>
      </c>
      <c r="B16" s="6">
        <f>'exports (in $1,000)'!B16/1000000</f>
        <v>3.0350090000000001</v>
      </c>
      <c r="C16" s="6">
        <f>'exports (in $1,000)'!C16/1000000</f>
        <v>1.463824</v>
      </c>
      <c r="D16" s="6">
        <f>'exports (in $1,000)'!D16/1000000</f>
        <v>1.5711850000000001</v>
      </c>
    </row>
    <row r="17" spans="1:8" x14ac:dyDescent="0.25">
      <c r="A17" t="s">
        <v>9</v>
      </c>
      <c r="B17" s="6">
        <f>'exports (in $1,000)'!B17/1000000</f>
        <v>2.882479</v>
      </c>
      <c r="C17" s="6">
        <f>'exports (in $1,000)'!C17/1000000</f>
        <v>1.073285</v>
      </c>
      <c r="D17" s="6">
        <f>'exports (in $1,000)'!D17/1000000</f>
        <v>1.809194</v>
      </c>
    </row>
    <row r="18" spans="1:8" x14ac:dyDescent="0.25">
      <c r="A18" t="s">
        <v>10</v>
      </c>
      <c r="B18" s="6">
        <f>'exports (in $1,000)'!B18/1000000</f>
        <v>1.1342509999999999</v>
      </c>
      <c r="C18" s="6">
        <f>'exports (in $1,000)'!C18/1000000</f>
        <v>0.75203399999999998</v>
      </c>
      <c r="D18" s="6">
        <f>'exports (in $1,000)'!D18/1000000</f>
        <v>0.38221699999999997</v>
      </c>
    </row>
    <row r="19" spans="1:8" ht="45" x14ac:dyDescent="0.25">
      <c r="A19" s="8" t="s">
        <v>143</v>
      </c>
      <c r="B19" s="6">
        <f>'exports (in $1,000)'!B19/1000000</f>
        <v>1.568254</v>
      </c>
      <c r="C19" s="6">
        <f>'exports (in $1,000)'!C19/1000000</f>
        <v>0.22416700000000001</v>
      </c>
      <c r="D19" s="6">
        <f>'exports (in $1,000)'!D19/1000000</f>
        <v>1.344087</v>
      </c>
    </row>
    <row r="20" spans="1:8" x14ac:dyDescent="0.25">
      <c r="A20" t="s">
        <v>11</v>
      </c>
      <c r="B20" s="6">
        <f>'exports (in $1,000)'!B20/1000000</f>
        <v>0.63578999999999997</v>
      </c>
      <c r="C20" s="6">
        <f>'exports (in $1,000)'!C20/1000000</f>
        <v>0.55106599999999994</v>
      </c>
      <c r="D20" s="6">
        <f>'exports (in $1,000)'!D20/1000000</f>
        <v>8.4723999999999994E-2</v>
      </c>
    </row>
    <row r="21" spans="1:8" x14ac:dyDescent="0.25">
      <c r="B21" s="6"/>
      <c r="C21" s="6"/>
      <c r="D21" s="6"/>
    </row>
    <row r="22" spans="1:8" x14ac:dyDescent="0.25">
      <c r="A22" t="s">
        <v>135</v>
      </c>
      <c r="B22" s="6">
        <f>'exports (in $1,000)'!B22/1000000</f>
        <v>3.9247978379999995</v>
      </c>
      <c r="C22" s="6">
        <f>'exports (in $1,000)'!C22/1000000</f>
        <v>1.6892168379999994</v>
      </c>
      <c r="D22" s="6">
        <f>'exports (in $1,000)'!D22/1000000</f>
        <v>2.2355809999999998</v>
      </c>
    </row>
    <row r="26" spans="1:8" x14ac:dyDescent="0.25">
      <c r="H26" s="14" t="s">
        <v>190</v>
      </c>
    </row>
    <row r="28" spans="1:8" x14ac:dyDescent="0.25">
      <c r="F28" s="10"/>
    </row>
    <row r="29" spans="1:8" x14ac:dyDescent="0.25">
      <c r="A29" s="10" t="s">
        <v>141</v>
      </c>
    </row>
    <row r="30" spans="1:8" x14ac:dyDescent="0.25">
      <c r="A30" s="10" t="s">
        <v>142</v>
      </c>
    </row>
  </sheetData>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7"/>
  <sheetViews>
    <sheetView workbookViewId="0">
      <pane xSplit="1" ySplit="1" topLeftCell="B2" activePane="bottomRight" state="frozen"/>
      <selection pane="topRight" activeCell="B1" sqref="B1"/>
      <selection pane="bottomLeft" activeCell="A2" sqref="A2"/>
      <selection pane="bottomRight" activeCell="C30" sqref="C30"/>
    </sheetView>
  </sheetViews>
  <sheetFormatPr defaultRowHeight="15" x14ac:dyDescent="0.25"/>
  <cols>
    <col min="1" max="1" width="19.7109375" bestFit="1" customWidth="1"/>
    <col min="2" max="2" width="13.7109375" style="4" bestFit="1" customWidth="1"/>
  </cols>
  <sheetData>
    <row r="1" spans="1:3" ht="14.45" x14ac:dyDescent="0.3">
      <c r="B1" s="11" t="s">
        <v>60</v>
      </c>
      <c r="C1" s="1"/>
    </row>
    <row r="2" spans="1:3" ht="14.45" x14ac:dyDescent="0.3">
      <c r="A2" t="s">
        <v>62</v>
      </c>
      <c r="B2" s="4">
        <v>30999422</v>
      </c>
    </row>
    <row r="3" spans="1:3" ht="14.45" x14ac:dyDescent="0.3">
      <c r="A3" t="s">
        <v>0</v>
      </c>
      <c r="B3" s="4">
        <v>6643458.1620000005</v>
      </c>
    </row>
    <row r="4" spans="1:3" ht="14.45" x14ac:dyDescent="0.3">
      <c r="A4" t="s">
        <v>1</v>
      </c>
      <c r="B4" s="4">
        <v>5460696</v>
      </c>
    </row>
    <row r="5" spans="1:3" ht="14.45" x14ac:dyDescent="0.3">
      <c r="A5" t="s">
        <v>4</v>
      </c>
      <c r="B5" s="4">
        <v>2614504</v>
      </c>
    </row>
    <row r="6" spans="1:3" ht="14.45" x14ac:dyDescent="0.3">
      <c r="A6" t="s">
        <v>2</v>
      </c>
      <c r="B6" s="4">
        <v>2945893</v>
      </c>
    </row>
    <row r="7" spans="1:3" ht="14.45" x14ac:dyDescent="0.3">
      <c r="A7" t="s">
        <v>3</v>
      </c>
      <c r="B7" s="4">
        <v>2667142</v>
      </c>
    </row>
    <row r="8" spans="1:3" ht="14.45" x14ac:dyDescent="0.3">
      <c r="A8" t="s">
        <v>8</v>
      </c>
      <c r="B8" s="4">
        <v>1291491</v>
      </c>
    </row>
    <row r="9" spans="1:3" ht="14.45" x14ac:dyDescent="0.3">
      <c r="A9" t="s">
        <v>5</v>
      </c>
      <c r="B9" s="4">
        <v>1846744</v>
      </c>
    </row>
    <row r="10" spans="1:3" ht="14.45" x14ac:dyDescent="0.3">
      <c r="A10" t="s">
        <v>6</v>
      </c>
      <c r="B10" s="4">
        <v>1463824</v>
      </c>
    </row>
    <row r="11" spans="1:3" ht="14.45" x14ac:dyDescent="0.3">
      <c r="A11" t="s">
        <v>144</v>
      </c>
      <c r="B11" s="4">
        <v>1992808</v>
      </c>
    </row>
    <row r="12" spans="1:3" x14ac:dyDescent="0.25">
      <c r="A12" t="s">
        <v>7</v>
      </c>
      <c r="B12" s="4">
        <v>1322238</v>
      </c>
    </row>
    <row r="13" spans="1:3" x14ac:dyDescent="0.25">
      <c r="A13" t="s">
        <v>11</v>
      </c>
      <c r="B13" s="4">
        <v>551066</v>
      </c>
    </row>
    <row r="14" spans="1:3" x14ac:dyDescent="0.25">
      <c r="A14" t="s">
        <v>9</v>
      </c>
      <c r="B14" s="4">
        <v>1073285</v>
      </c>
    </row>
    <row r="15" spans="1:3" x14ac:dyDescent="0.25">
      <c r="A15" t="s">
        <v>145</v>
      </c>
      <c r="B15" s="4">
        <v>526836</v>
      </c>
    </row>
    <row r="16" spans="1:3" x14ac:dyDescent="0.25">
      <c r="A16" t="s">
        <v>146</v>
      </c>
      <c r="B16" s="4">
        <v>756539</v>
      </c>
    </row>
    <row r="17" spans="1:2" x14ac:dyDescent="0.25">
      <c r="A17" t="s">
        <v>147</v>
      </c>
      <c r="B17" s="4">
        <v>480375</v>
      </c>
    </row>
    <row r="18" spans="1:2" x14ac:dyDescent="0.25">
      <c r="A18" t="s">
        <v>148</v>
      </c>
      <c r="B18" s="4">
        <v>479699</v>
      </c>
    </row>
    <row r="19" spans="1:2" x14ac:dyDescent="0.25">
      <c r="A19" t="s">
        <v>10</v>
      </c>
      <c r="B19" s="4">
        <v>752034</v>
      </c>
    </row>
    <row r="20" spans="1:2" x14ac:dyDescent="0.25">
      <c r="A20" t="s">
        <v>16</v>
      </c>
      <c r="B20" s="4">
        <v>229256</v>
      </c>
    </row>
    <row r="21" spans="1:2" x14ac:dyDescent="0.25">
      <c r="A21" t="s">
        <v>149</v>
      </c>
      <c r="B21" s="4">
        <v>395197</v>
      </c>
    </row>
    <row r="22" spans="1:2" x14ac:dyDescent="0.25">
      <c r="A22" t="s">
        <v>150</v>
      </c>
      <c r="B22" s="4">
        <v>530154</v>
      </c>
    </row>
    <row r="23" spans="1:2" x14ac:dyDescent="0.25">
      <c r="A23" t="s">
        <v>13</v>
      </c>
      <c r="B23" s="4">
        <v>289406</v>
      </c>
    </row>
    <row r="24" spans="1:2" x14ac:dyDescent="0.25">
      <c r="A24" t="s">
        <v>17</v>
      </c>
      <c r="B24" s="4">
        <v>178254</v>
      </c>
    </row>
    <row r="25" spans="1:2" x14ac:dyDescent="0.25">
      <c r="A25" t="s">
        <v>151</v>
      </c>
      <c r="B25" s="4">
        <v>184953</v>
      </c>
    </row>
    <row r="26" spans="1:2" x14ac:dyDescent="0.25">
      <c r="A26" t="s">
        <v>152</v>
      </c>
      <c r="B26" s="4">
        <v>448340</v>
      </c>
    </row>
    <row r="27" spans="1:2" x14ac:dyDescent="0.25">
      <c r="A27" t="s">
        <v>153</v>
      </c>
      <c r="B27" s="4">
        <v>164385</v>
      </c>
    </row>
    <row r="28" spans="1:2" x14ac:dyDescent="0.25">
      <c r="A28" t="s">
        <v>15</v>
      </c>
      <c r="B28" s="4">
        <v>224167</v>
      </c>
    </row>
    <row r="29" spans="1:2" x14ac:dyDescent="0.25">
      <c r="A29" t="s">
        <v>12</v>
      </c>
      <c r="B29" s="4">
        <v>360633</v>
      </c>
    </row>
    <row r="30" spans="1:2" x14ac:dyDescent="0.25">
      <c r="A30" t="s">
        <v>154</v>
      </c>
      <c r="B30" s="4">
        <v>49120</v>
      </c>
    </row>
    <row r="31" spans="1:2" x14ac:dyDescent="0.25">
      <c r="A31" t="s">
        <v>155</v>
      </c>
      <c r="B31" s="4">
        <v>157544</v>
      </c>
    </row>
    <row r="32" spans="1:2" x14ac:dyDescent="0.25">
      <c r="A32" t="s">
        <v>14</v>
      </c>
      <c r="B32" s="4">
        <v>224407</v>
      </c>
    </row>
    <row r="33" spans="1:2" x14ac:dyDescent="0.25">
      <c r="A33" t="s">
        <v>156</v>
      </c>
      <c r="B33" s="4">
        <v>94670</v>
      </c>
    </row>
    <row r="34" spans="1:2" x14ac:dyDescent="0.25">
      <c r="A34" t="s">
        <v>26</v>
      </c>
      <c r="B34" s="4">
        <v>36330</v>
      </c>
    </row>
    <row r="35" spans="1:2" x14ac:dyDescent="0.25">
      <c r="A35" t="s">
        <v>157</v>
      </c>
      <c r="B35" s="4">
        <v>120570</v>
      </c>
    </row>
    <row r="36" spans="1:2" x14ac:dyDescent="0.25">
      <c r="A36" t="s">
        <v>30</v>
      </c>
      <c r="B36" s="4">
        <v>32442</v>
      </c>
    </row>
    <row r="37" spans="1:2" x14ac:dyDescent="0.25">
      <c r="A37" t="s">
        <v>19</v>
      </c>
      <c r="B37" s="4">
        <v>91103</v>
      </c>
    </row>
    <row r="38" spans="1:2" x14ac:dyDescent="0.25">
      <c r="A38" t="s">
        <v>32</v>
      </c>
      <c r="B38" s="4">
        <v>28181</v>
      </c>
    </row>
    <row r="39" spans="1:2" x14ac:dyDescent="0.25">
      <c r="A39" t="s">
        <v>29</v>
      </c>
      <c r="B39" s="4">
        <v>30535</v>
      </c>
    </row>
    <row r="40" spans="1:2" x14ac:dyDescent="0.25">
      <c r="A40" t="s">
        <v>35</v>
      </c>
      <c r="B40" s="4">
        <v>21948</v>
      </c>
    </row>
    <row r="41" spans="1:2" x14ac:dyDescent="0.25">
      <c r="A41" t="s">
        <v>33</v>
      </c>
      <c r="B41" s="4">
        <v>23081</v>
      </c>
    </row>
    <row r="42" spans="1:2" x14ac:dyDescent="0.25">
      <c r="A42" t="s">
        <v>158</v>
      </c>
      <c r="B42" s="4">
        <v>74898</v>
      </c>
    </row>
    <row r="43" spans="1:2" x14ac:dyDescent="0.25">
      <c r="A43" t="s">
        <v>159</v>
      </c>
      <c r="B43" s="4">
        <v>108101</v>
      </c>
    </row>
    <row r="44" spans="1:2" x14ac:dyDescent="0.25">
      <c r="A44" t="s">
        <v>25</v>
      </c>
      <c r="B44" s="4">
        <v>39256</v>
      </c>
    </row>
    <row r="45" spans="1:2" x14ac:dyDescent="0.25">
      <c r="A45" t="s">
        <v>23</v>
      </c>
      <c r="B45" s="4">
        <v>47153</v>
      </c>
    </row>
    <row r="46" spans="1:2" x14ac:dyDescent="0.25">
      <c r="A46" t="s">
        <v>22</v>
      </c>
      <c r="B46" s="4">
        <v>53536</v>
      </c>
    </row>
    <row r="47" spans="1:2" x14ac:dyDescent="0.25">
      <c r="A47" t="s">
        <v>20</v>
      </c>
      <c r="B47" s="4">
        <v>81779</v>
      </c>
    </row>
    <row r="48" spans="1:2" x14ac:dyDescent="0.25">
      <c r="A48" t="s">
        <v>31</v>
      </c>
      <c r="B48" s="4">
        <v>27432</v>
      </c>
    </row>
    <row r="49" spans="1:2" x14ac:dyDescent="0.25">
      <c r="A49" t="s">
        <v>38</v>
      </c>
      <c r="B49" s="4">
        <v>7339</v>
      </c>
    </row>
    <row r="50" spans="1:2" x14ac:dyDescent="0.25">
      <c r="A50" t="s">
        <v>21</v>
      </c>
      <c r="B50" s="4">
        <v>77817</v>
      </c>
    </row>
    <row r="51" spans="1:2" x14ac:dyDescent="0.25">
      <c r="A51" t="s">
        <v>18</v>
      </c>
      <c r="B51" s="4">
        <v>100126</v>
      </c>
    </row>
    <row r="52" spans="1:2" x14ac:dyDescent="0.25">
      <c r="A52" t="s">
        <v>37</v>
      </c>
      <c r="B52" s="4">
        <v>7908</v>
      </c>
    </row>
    <row r="53" spans="1:2" x14ac:dyDescent="0.25">
      <c r="A53" t="s">
        <v>27</v>
      </c>
      <c r="B53" s="4">
        <v>35076</v>
      </c>
    </row>
    <row r="54" spans="1:2" x14ac:dyDescent="0.25">
      <c r="A54" t="s">
        <v>34</v>
      </c>
      <c r="B54" s="4">
        <v>20017</v>
      </c>
    </row>
    <row r="55" spans="1:2" x14ac:dyDescent="0.25">
      <c r="A55" t="s">
        <v>160</v>
      </c>
      <c r="B55" s="4">
        <v>21600</v>
      </c>
    </row>
    <row r="56" spans="1:2" x14ac:dyDescent="0.25">
      <c r="A56" t="s">
        <v>43</v>
      </c>
      <c r="B56" s="4">
        <v>1502</v>
      </c>
    </row>
    <row r="57" spans="1:2" x14ac:dyDescent="0.25">
      <c r="A57" t="s">
        <v>40</v>
      </c>
      <c r="B57" s="4">
        <v>1942</v>
      </c>
    </row>
    <row r="58" spans="1:2" x14ac:dyDescent="0.25">
      <c r="A58" t="s">
        <v>28</v>
      </c>
      <c r="B58" s="4">
        <v>31485</v>
      </c>
    </row>
    <row r="59" spans="1:2" x14ac:dyDescent="0.25">
      <c r="A59" t="s">
        <v>161</v>
      </c>
      <c r="B59" s="4">
        <v>37886</v>
      </c>
    </row>
    <row r="60" spans="1:2" x14ac:dyDescent="0.25">
      <c r="A60" t="s">
        <v>162</v>
      </c>
      <c r="B60" s="4">
        <v>11523</v>
      </c>
    </row>
    <row r="61" spans="1:2" x14ac:dyDescent="0.25">
      <c r="A61" t="s">
        <v>41</v>
      </c>
      <c r="B61" s="4">
        <v>1685</v>
      </c>
    </row>
    <row r="62" spans="1:2" x14ac:dyDescent="0.25">
      <c r="A62" t="s">
        <v>163</v>
      </c>
      <c r="B62" s="4">
        <v>86.62</v>
      </c>
    </row>
    <row r="63" spans="1:2" x14ac:dyDescent="0.25">
      <c r="A63" t="s">
        <v>44</v>
      </c>
      <c r="B63" s="4">
        <v>1207</v>
      </c>
    </row>
    <row r="64" spans="1:2" x14ac:dyDescent="0.25">
      <c r="A64" t="s">
        <v>47</v>
      </c>
      <c r="B64" s="4">
        <v>197.4</v>
      </c>
    </row>
    <row r="65" spans="1:2" x14ac:dyDescent="0.25">
      <c r="A65" t="s">
        <v>45</v>
      </c>
      <c r="B65" s="4">
        <v>353.5</v>
      </c>
    </row>
    <row r="66" spans="1:2" x14ac:dyDescent="0.25">
      <c r="A66" t="s">
        <v>54</v>
      </c>
      <c r="B66" s="4">
        <v>72.209999999999994</v>
      </c>
    </row>
    <row r="67" spans="1:2" x14ac:dyDescent="0.25">
      <c r="A67" t="s">
        <v>164</v>
      </c>
      <c r="B67" s="4">
        <v>6117</v>
      </c>
    </row>
    <row r="68" spans="1:2" x14ac:dyDescent="0.25">
      <c r="A68" t="s">
        <v>42</v>
      </c>
      <c r="B68" s="4">
        <v>1567</v>
      </c>
    </row>
    <row r="69" spans="1:2" x14ac:dyDescent="0.25">
      <c r="A69" t="s">
        <v>50</v>
      </c>
      <c r="B69" s="4">
        <v>87.72</v>
      </c>
    </row>
    <row r="70" spans="1:2" x14ac:dyDescent="0.25">
      <c r="A70" t="s">
        <v>48</v>
      </c>
      <c r="B70" s="4">
        <v>166.9</v>
      </c>
    </row>
    <row r="71" spans="1:2" x14ac:dyDescent="0.25">
      <c r="A71" t="s">
        <v>39</v>
      </c>
      <c r="B71" s="4">
        <v>4856</v>
      </c>
    </row>
    <row r="72" spans="1:2" x14ac:dyDescent="0.25">
      <c r="A72" t="s">
        <v>165</v>
      </c>
      <c r="B72" s="4">
        <v>257.39999999999998</v>
      </c>
    </row>
    <row r="73" spans="1:2" x14ac:dyDescent="0.25">
      <c r="A73" t="s">
        <v>166</v>
      </c>
      <c r="B73" s="4">
        <v>1756</v>
      </c>
    </row>
    <row r="74" spans="1:2" x14ac:dyDescent="0.25">
      <c r="A74" t="s">
        <v>49</v>
      </c>
      <c r="B74" s="4">
        <v>157.30000000000001</v>
      </c>
    </row>
    <row r="75" spans="1:2" x14ac:dyDescent="0.25">
      <c r="A75" t="s">
        <v>24</v>
      </c>
      <c r="B75" s="4">
        <v>39158</v>
      </c>
    </row>
    <row r="76" spans="1:2" x14ac:dyDescent="0.25">
      <c r="A76" t="s">
        <v>58</v>
      </c>
      <c r="B76" s="4">
        <v>2.5739999999999998</v>
      </c>
    </row>
    <row r="77" spans="1:2" x14ac:dyDescent="0.25">
      <c r="A77" t="s">
        <v>56</v>
      </c>
      <c r="B77" s="4">
        <v>5.8840000000000003</v>
      </c>
    </row>
    <row r="78" spans="1:2" x14ac:dyDescent="0.25">
      <c r="A78" t="s">
        <v>167</v>
      </c>
      <c r="B78" s="4">
        <v>0</v>
      </c>
    </row>
    <row r="79" spans="1:2" x14ac:dyDescent="0.25">
      <c r="A79" t="s">
        <v>168</v>
      </c>
      <c r="B79" s="4">
        <v>0</v>
      </c>
    </row>
    <row r="80" spans="1:2" x14ac:dyDescent="0.25">
      <c r="A80" t="s">
        <v>52</v>
      </c>
      <c r="B80" s="4">
        <v>26.81</v>
      </c>
    </row>
    <row r="81" spans="1:2" x14ac:dyDescent="0.25">
      <c r="A81" t="s">
        <v>53</v>
      </c>
      <c r="B81" s="4">
        <v>12.5</v>
      </c>
    </row>
    <row r="82" spans="1:2" x14ac:dyDescent="0.25">
      <c r="A82" t="s">
        <v>169</v>
      </c>
      <c r="B82" s="4">
        <v>0</v>
      </c>
    </row>
    <row r="83" spans="1:2" x14ac:dyDescent="0.25">
      <c r="A83" t="s">
        <v>170</v>
      </c>
      <c r="B83" s="4">
        <v>0</v>
      </c>
    </row>
    <row r="84" spans="1:2" x14ac:dyDescent="0.25">
      <c r="A84" t="s">
        <v>55</v>
      </c>
      <c r="B84" s="4">
        <v>6.8010000000000002</v>
      </c>
    </row>
    <row r="85" spans="1:2" x14ac:dyDescent="0.25">
      <c r="A85" t="s">
        <v>171</v>
      </c>
      <c r="B85" s="4">
        <v>29.18</v>
      </c>
    </row>
    <row r="86" spans="1:2" x14ac:dyDescent="0.25">
      <c r="A86" t="s">
        <v>172</v>
      </c>
      <c r="B86" s="4">
        <v>0</v>
      </c>
    </row>
    <row r="87" spans="1:2" x14ac:dyDescent="0.25">
      <c r="A87" t="s">
        <v>173</v>
      </c>
      <c r="B87" s="4">
        <v>0</v>
      </c>
    </row>
    <row r="88" spans="1:2" x14ac:dyDescent="0.25">
      <c r="A88" t="s">
        <v>59</v>
      </c>
      <c r="B88" s="4">
        <v>2.278</v>
      </c>
    </row>
    <row r="89" spans="1:2" x14ac:dyDescent="0.25">
      <c r="A89" t="s">
        <v>46</v>
      </c>
      <c r="B89" s="4">
        <v>286.5</v>
      </c>
    </row>
    <row r="90" spans="1:2" x14ac:dyDescent="0.25">
      <c r="A90" t="s">
        <v>174</v>
      </c>
      <c r="B90" s="4">
        <v>8.9619999999999997</v>
      </c>
    </row>
    <row r="91" spans="1:2" x14ac:dyDescent="0.25">
      <c r="A91" t="s">
        <v>175</v>
      </c>
      <c r="B91" s="4">
        <v>0</v>
      </c>
    </row>
    <row r="92" spans="1:2" x14ac:dyDescent="0.25">
      <c r="A92" t="s">
        <v>57</v>
      </c>
      <c r="B92" s="4">
        <v>5.4089999999999998</v>
      </c>
    </row>
    <row r="93" spans="1:2" x14ac:dyDescent="0.25">
      <c r="A93" t="s">
        <v>51</v>
      </c>
      <c r="B93" s="4">
        <v>37.54</v>
      </c>
    </row>
    <row r="94" spans="1:2" x14ac:dyDescent="0.25">
      <c r="A94" t="s">
        <v>176</v>
      </c>
      <c r="B94" s="4">
        <v>0</v>
      </c>
    </row>
    <row r="95" spans="1:2" x14ac:dyDescent="0.25">
      <c r="A95" t="s">
        <v>177</v>
      </c>
      <c r="B95" s="4">
        <v>0</v>
      </c>
    </row>
    <row r="96" spans="1:2" x14ac:dyDescent="0.25">
      <c r="A96" t="s">
        <v>178</v>
      </c>
      <c r="B96" s="4">
        <v>5</v>
      </c>
    </row>
    <row r="97" spans="1:2" x14ac:dyDescent="0.25">
      <c r="A97" t="s">
        <v>179</v>
      </c>
      <c r="B97" s="4">
        <v>0</v>
      </c>
    </row>
    <row r="98" spans="1:2" x14ac:dyDescent="0.25">
      <c r="A98" t="s">
        <v>180</v>
      </c>
      <c r="B98" s="4">
        <v>0</v>
      </c>
    </row>
    <row r="99" spans="1:2" x14ac:dyDescent="0.25">
      <c r="A99" t="s">
        <v>36</v>
      </c>
      <c r="B99" s="4">
        <v>15044</v>
      </c>
    </row>
    <row r="100" spans="1:2" x14ac:dyDescent="0.25">
      <c r="A100" t="s">
        <v>181</v>
      </c>
      <c r="B100" s="4">
        <v>0</v>
      </c>
    </row>
    <row r="101" spans="1:2" x14ac:dyDescent="0.25">
      <c r="A101" t="s">
        <v>182</v>
      </c>
      <c r="B101" s="4">
        <v>0</v>
      </c>
    </row>
    <row r="102" spans="1:2" x14ac:dyDescent="0.25">
      <c r="A102" t="s">
        <v>183</v>
      </c>
      <c r="B102" s="4">
        <v>0</v>
      </c>
    </row>
    <row r="103" spans="1:2" x14ac:dyDescent="0.25">
      <c r="A103" t="s">
        <v>184</v>
      </c>
      <c r="B103" s="4">
        <v>0</v>
      </c>
    </row>
    <row r="104" spans="1:2" x14ac:dyDescent="0.25">
      <c r="A104" t="s">
        <v>185</v>
      </c>
      <c r="B104" s="4">
        <v>0</v>
      </c>
    </row>
    <row r="105" spans="1:2" x14ac:dyDescent="0.25">
      <c r="A105" t="s">
        <v>186</v>
      </c>
      <c r="B105" s="4">
        <v>0</v>
      </c>
    </row>
    <row r="106" spans="1:2" x14ac:dyDescent="0.25">
      <c r="A106" t="s">
        <v>187</v>
      </c>
      <c r="B106" s="4">
        <v>0</v>
      </c>
    </row>
    <row r="107" spans="1:2" x14ac:dyDescent="0.25">
      <c r="A107" t="s">
        <v>188</v>
      </c>
      <c r="B107" s="4">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workbookViewId="0">
      <pane xSplit="1" ySplit="1" topLeftCell="B2" activePane="bottomRight" state="frozen"/>
      <selection pane="topRight" activeCell="B1" sqref="B1"/>
      <selection pane="bottomLeft" activeCell="A2" sqref="A2"/>
      <selection pane="bottomRight"/>
    </sheetView>
  </sheetViews>
  <sheetFormatPr defaultColWidth="8.85546875" defaultRowHeight="15" x14ac:dyDescent="0.25"/>
  <cols>
    <col min="1" max="1" width="15.28515625" style="3" bestFit="1" customWidth="1"/>
    <col min="2" max="2" width="13.7109375" style="3" bestFit="1" customWidth="1"/>
    <col min="3" max="16384" width="8.85546875" style="3"/>
  </cols>
  <sheetData>
    <row r="1" spans="1:3" ht="14.45" x14ac:dyDescent="0.3">
      <c r="A1" s="2" t="s">
        <v>61</v>
      </c>
      <c r="B1" s="2" t="s">
        <v>60</v>
      </c>
      <c r="C1" s="2"/>
    </row>
    <row r="2" spans="1:3" ht="14.45" x14ac:dyDescent="0.3">
      <c r="A2" s="5" t="s">
        <v>62</v>
      </c>
      <c r="B2" s="5">
        <f>SUM(B3:B70)</f>
        <v>16984444</v>
      </c>
    </row>
    <row r="3" spans="1:3" ht="14.45" x14ac:dyDescent="0.3">
      <c r="A3" s="5" t="s">
        <v>63</v>
      </c>
      <c r="B3" s="5">
        <v>6918110</v>
      </c>
    </row>
    <row r="4" spans="1:3" ht="14.45" x14ac:dyDescent="0.3">
      <c r="A4" s="5" t="s">
        <v>64</v>
      </c>
      <c r="B4" s="5">
        <v>1809194</v>
      </c>
    </row>
    <row r="5" spans="1:3" ht="14.45" x14ac:dyDescent="0.3">
      <c r="A5" s="5" t="s">
        <v>65</v>
      </c>
      <c r="B5" s="5">
        <v>1571185</v>
      </c>
    </row>
    <row r="6" spans="1:3" ht="14.45" x14ac:dyDescent="0.3">
      <c r="A6" s="5" t="s">
        <v>66</v>
      </c>
      <c r="B6" s="5">
        <v>1344087</v>
      </c>
    </row>
    <row r="7" spans="1:3" ht="14.45" x14ac:dyDescent="0.3">
      <c r="A7" s="5" t="s">
        <v>0</v>
      </c>
      <c r="B7" s="5">
        <v>1090954</v>
      </c>
    </row>
    <row r="8" spans="1:3" ht="14.45" x14ac:dyDescent="0.3">
      <c r="A8" s="5" t="s">
        <v>67</v>
      </c>
      <c r="B8" s="5">
        <v>585332</v>
      </c>
    </row>
    <row r="9" spans="1:3" ht="14.45" x14ac:dyDescent="0.3">
      <c r="A9" s="5" t="s">
        <v>68</v>
      </c>
      <c r="B9" s="5">
        <v>546673</v>
      </c>
    </row>
    <row r="10" spans="1:3" ht="14.45" x14ac:dyDescent="0.3">
      <c r="A10" s="5" t="s">
        <v>69</v>
      </c>
      <c r="B10" s="5">
        <v>382217</v>
      </c>
    </row>
    <row r="11" spans="1:3" ht="14.45" x14ac:dyDescent="0.3">
      <c r="A11" s="5" t="s">
        <v>70</v>
      </c>
      <c r="B11" s="5">
        <v>377426</v>
      </c>
    </row>
    <row r="12" spans="1:3" x14ac:dyDescent="0.25">
      <c r="A12" s="5" t="s">
        <v>71</v>
      </c>
      <c r="B12" s="5">
        <v>307046</v>
      </c>
    </row>
    <row r="13" spans="1:3" x14ac:dyDescent="0.25">
      <c r="A13" s="5" t="s">
        <v>72</v>
      </c>
      <c r="B13" s="5">
        <v>262198</v>
      </c>
    </row>
    <row r="14" spans="1:3" x14ac:dyDescent="0.25">
      <c r="A14" s="5" t="s">
        <v>73</v>
      </c>
      <c r="B14" s="5">
        <v>213442</v>
      </c>
    </row>
    <row r="15" spans="1:3" x14ac:dyDescent="0.25">
      <c r="A15" s="5" t="s">
        <v>74</v>
      </c>
      <c r="B15" s="5">
        <v>202479</v>
      </c>
    </row>
    <row r="16" spans="1:3" x14ac:dyDescent="0.25">
      <c r="A16" s="5" t="s">
        <v>75</v>
      </c>
      <c r="B16" s="5">
        <v>180545</v>
      </c>
    </row>
    <row r="17" spans="1:2" x14ac:dyDescent="0.25">
      <c r="A17" s="5" t="s">
        <v>76</v>
      </c>
      <c r="B17" s="5">
        <v>172420</v>
      </c>
    </row>
    <row r="18" spans="1:2" x14ac:dyDescent="0.25">
      <c r="A18" s="5" t="s">
        <v>77</v>
      </c>
      <c r="B18" s="5">
        <v>141420</v>
      </c>
    </row>
    <row r="19" spans="1:2" x14ac:dyDescent="0.25">
      <c r="A19" s="5" t="s">
        <v>78</v>
      </c>
      <c r="B19" s="5">
        <v>138388</v>
      </c>
    </row>
    <row r="20" spans="1:2" x14ac:dyDescent="0.25">
      <c r="A20" s="5" t="s">
        <v>79</v>
      </c>
      <c r="B20" s="5">
        <v>107935</v>
      </c>
    </row>
    <row r="21" spans="1:2" x14ac:dyDescent="0.25">
      <c r="A21" s="5" t="s">
        <v>80</v>
      </c>
      <c r="B21" s="5">
        <v>93158</v>
      </c>
    </row>
    <row r="22" spans="1:2" x14ac:dyDescent="0.25">
      <c r="A22" s="5" t="s">
        <v>81</v>
      </c>
      <c r="B22" s="5">
        <v>84724</v>
      </c>
    </row>
    <row r="23" spans="1:2" x14ac:dyDescent="0.25">
      <c r="A23" s="5" t="s">
        <v>82</v>
      </c>
      <c r="B23" s="5">
        <v>81319</v>
      </c>
    </row>
    <row r="24" spans="1:2" x14ac:dyDescent="0.25">
      <c r="A24" s="5" t="s">
        <v>83</v>
      </c>
      <c r="B24" s="5">
        <v>57092</v>
      </c>
    </row>
    <row r="25" spans="1:2" x14ac:dyDescent="0.25">
      <c r="A25" s="5" t="s">
        <v>84</v>
      </c>
      <c r="B25" s="5">
        <v>50244</v>
      </c>
    </row>
    <row r="26" spans="1:2" x14ac:dyDescent="0.25">
      <c r="A26" s="5" t="s">
        <v>85</v>
      </c>
      <c r="B26" s="5">
        <v>40687</v>
      </c>
    </row>
    <row r="27" spans="1:2" x14ac:dyDescent="0.25">
      <c r="A27" s="5" t="s">
        <v>86</v>
      </c>
      <c r="B27" s="5">
        <v>40023</v>
      </c>
    </row>
    <row r="28" spans="1:2" x14ac:dyDescent="0.25">
      <c r="A28" s="5" t="s">
        <v>87</v>
      </c>
      <c r="B28" s="5">
        <v>39930</v>
      </c>
    </row>
    <row r="29" spans="1:2" x14ac:dyDescent="0.25">
      <c r="A29" s="5" t="s">
        <v>88</v>
      </c>
      <c r="B29" s="5">
        <v>38147</v>
      </c>
    </row>
    <row r="30" spans="1:2" x14ac:dyDescent="0.25">
      <c r="A30" s="5" t="s">
        <v>89</v>
      </c>
      <c r="B30" s="5">
        <v>23987</v>
      </c>
    </row>
    <row r="31" spans="1:2" x14ac:dyDescent="0.25">
      <c r="A31" s="5" t="s">
        <v>90</v>
      </c>
      <c r="B31" s="5">
        <v>19180</v>
      </c>
    </row>
    <row r="32" spans="1:2" x14ac:dyDescent="0.25">
      <c r="A32" s="5" t="s">
        <v>91</v>
      </c>
      <c r="B32" s="5">
        <v>18676</v>
      </c>
    </row>
    <row r="33" spans="1:2" x14ac:dyDescent="0.25">
      <c r="A33" s="5" t="s">
        <v>92</v>
      </c>
      <c r="B33" s="5">
        <v>10876</v>
      </c>
    </row>
    <row r="34" spans="1:2" x14ac:dyDescent="0.25">
      <c r="A34" s="5" t="s">
        <v>93</v>
      </c>
      <c r="B34" s="5">
        <v>9196</v>
      </c>
    </row>
    <row r="35" spans="1:2" x14ac:dyDescent="0.25">
      <c r="A35" s="5" t="s">
        <v>94</v>
      </c>
      <c r="B35" s="5">
        <v>7038</v>
      </c>
    </row>
    <row r="36" spans="1:2" x14ac:dyDescent="0.25">
      <c r="A36" s="5" t="s">
        <v>95</v>
      </c>
      <c r="B36" s="5">
        <v>6641</v>
      </c>
    </row>
    <row r="37" spans="1:2" x14ac:dyDescent="0.25">
      <c r="A37" s="5" t="s">
        <v>96</v>
      </c>
      <c r="B37" s="5">
        <v>2604</v>
      </c>
    </row>
    <row r="38" spans="1:2" x14ac:dyDescent="0.25">
      <c r="A38" s="5" t="s">
        <v>97</v>
      </c>
      <c r="B38" s="5">
        <v>1894</v>
      </c>
    </row>
    <row r="39" spans="1:2" x14ac:dyDescent="0.25">
      <c r="A39" s="5" t="s">
        <v>98</v>
      </c>
      <c r="B39" s="5">
        <v>1510</v>
      </c>
    </row>
    <row r="40" spans="1:2" x14ac:dyDescent="0.25">
      <c r="A40" s="5" t="s">
        <v>99</v>
      </c>
      <c r="B40" s="5">
        <v>1438</v>
      </c>
    </row>
    <row r="41" spans="1:2" x14ac:dyDescent="0.25">
      <c r="A41" s="5" t="s">
        <v>100</v>
      </c>
      <c r="B41" s="5">
        <v>1331</v>
      </c>
    </row>
    <row r="42" spans="1:2" x14ac:dyDescent="0.25">
      <c r="A42" s="5" t="s">
        <v>101</v>
      </c>
      <c r="B42" s="5">
        <v>1288</v>
      </c>
    </row>
    <row r="43" spans="1:2" x14ac:dyDescent="0.25">
      <c r="A43" s="5" t="s">
        <v>102</v>
      </c>
      <c r="B43" s="5">
        <v>473</v>
      </c>
    </row>
    <row r="44" spans="1:2" x14ac:dyDescent="0.25">
      <c r="A44" s="5" t="s">
        <v>103</v>
      </c>
      <c r="B44" s="5">
        <v>251</v>
      </c>
    </row>
    <row r="45" spans="1:2" x14ac:dyDescent="0.25">
      <c r="A45" s="5" t="s">
        <v>104</v>
      </c>
      <c r="B45" s="5">
        <v>231</v>
      </c>
    </row>
    <row r="46" spans="1:2" x14ac:dyDescent="0.25">
      <c r="A46" s="5" t="s">
        <v>105</v>
      </c>
      <c r="B46" s="5">
        <v>227</v>
      </c>
    </row>
    <row r="47" spans="1:2" x14ac:dyDescent="0.25">
      <c r="A47" s="5" t="s">
        <v>106</v>
      </c>
      <c r="B47" s="5">
        <v>208</v>
      </c>
    </row>
    <row r="48" spans="1:2" x14ac:dyDescent="0.25">
      <c r="A48" s="5" t="s">
        <v>107</v>
      </c>
      <c r="B48" s="5">
        <v>203</v>
      </c>
    </row>
    <row r="49" spans="1:2" x14ac:dyDescent="0.25">
      <c r="A49" s="5" t="s">
        <v>108</v>
      </c>
      <c r="B49" s="5">
        <v>148</v>
      </c>
    </row>
    <row r="50" spans="1:2" x14ac:dyDescent="0.25">
      <c r="A50" s="5" t="s">
        <v>109</v>
      </c>
      <c r="B50" s="5">
        <v>126</v>
      </c>
    </row>
    <row r="51" spans="1:2" x14ac:dyDescent="0.25">
      <c r="A51" s="5" t="s">
        <v>110</v>
      </c>
      <c r="B51" s="5">
        <v>121</v>
      </c>
    </row>
    <row r="52" spans="1:2" x14ac:dyDescent="0.25">
      <c r="A52" s="5" t="s">
        <v>111</v>
      </c>
      <c r="B52" s="5">
        <v>99</v>
      </c>
    </row>
    <row r="53" spans="1:2" x14ac:dyDescent="0.25">
      <c r="A53" s="5" t="s">
        <v>112</v>
      </c>
      <c r="B53" s="5">
        <v>74</v>
      </c>
    </row>
    <row r="54" spans="1:2" x14ac:dyDescent="0.25">
      <c r="A54" s="5" t="s">
        <v>113</v>
      </c>
      <c r="B54" s="5">
        <v>55</v>
      </c>
    </row>
    <row r="55" spans="1:2" x14ac:dyDescent="0.25">
      <c r="A55" s="5" t="s">
        <v>114</v>
      </c>
      <c r="B55" s="5">
        <v>28</v>
      </c>
    </row>
    <row r="56" spans="1:2" x14ac:dyDescent="0.25">
      <c r="A56" s="5" t="s">
        <v>115</v>
      </c>
      <c r="B56" s="5">
        <v>28</v>
      </c>
    </row>
    <row r="57" spans="1:2" x14ac:dyDescent="0.25">
      <c r="A57" s="5" t="s">
        <v>116</v>
      </c>
      <c r="B57" s="5">
        <v>24</v>
      </c>
    </row>
    <row r="58" spans="1:2" x14ac:dyDescent="0.25">
      <c r="A58" s="5" t="s">
        <v>117</v>
      </c>
      <c r="B58" s="5">
        <v>23</v>
      </c>
    </row>
    <row r="59" spans="1:2" x14ac:dyDescent="0.25">
      <c r="A59" s="5" t="s">
        <v>118</v>
      </c>
      <c r="B59" s="5">
        <v>15</v>
      </c>
    </row>
    <row r="60" spans="1:2" x14ac:dyDescent="0.25">
      <c r="A60" s="5" t="s">
        <v>119</v>
      </c>
      <c r="B60" s="5">
        <v>14</v>
      </c>
    </row>
    <row r="61" spans="1:2" x14ac:dyDescent="0.25">
      <c r="A61" s="5" t="s">
        <v>120</v>
      </c>
      <c r="B61" s="5">
        <v>14</v>
      </c>
    </row>
    <row r="62" spans="1:2" x14ac:dyDescent="0.25">
      <c r="A62" s="5" t="s">
        <v>121</v>
      </c>
      <c r="B62" s="5">
        <v>11</v>
      </c>
    </row>
    <row r="63" spans="1:2" x14ac:dyDescent="0.25">
      <c r="A63" s="5" t="s">
        <v>122</v>
      </c>
      <c r="B63" s="5">
        <v>8</v>
      </c>
    </row>
    <row r="64" spans="1:2" x14ac:dyDescent="0.25">
      <c r="A64" s="5" t="s">
        <v>123</v>
      </c>
      <c r="B64" s="5">
        <v>8</v>
      </c>
    </row>
    <row r="65" spans="1:2" x14ac:dyDescent="0.25">
      <c r="A65" s="5" t="s">
        <v>124</v>
      </c>
      <c r="B65" s="5">
        <v>7</v>
      </c>
    </row>
    <row r="66" spans="1:2" x14ac:dyDescent="0.25">
      <c r="A66" s="5" t="s">
        <v>125</v>
      </c>
      <c r="B66" s="5">
        <v>4</v>
      </c>
    </row>
    <row r="67" spans="1:2" x14ac:dyDescent="0.25">
      <c r="A67" s="5" t="s">
        <v>126</v>
      </c>
      <c r="B67" s="5">
        <v>3</v>
      </c>
    </row>
    <row r="68" spans="1:2" x14ac:dyDescent="0.25">
      <c r="A68" s="5" t="s">
        <v>127</v>
      </c>
      <c r="B68" s="5">
        <v>3</v>
      </c>
    </row>
    <row r="69" spans="1:2" x14ac:dyDescent="0.25">
      <c r="A69" s="5" t="s">
        <v>128</v>
      </c>
      <c r="B69" s="5">
        <v>2</v>
      </c>
    </row>
    <row r="70" spans="1:2" x14ac:dyDescent="0.25">
      <c r="A70" s="5" t="s">
        <v>129</v>
      </c>
      <c r="B70" s="5">
        <v>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election activeCell="I2" sqref="I2"/>
    </sheetView>
  </sheetViews>
  <sheetFormatPr defaultRowHeight="15" x14ac:dyDescent="0.25"/>
  <cols>
    <col min="1" max="1" width="14.28515625" bestFit="1" customWidth="1"/>
    <col min="2" max="3" width="13.7109375" bestFit="1" customWidth="1"/>
    <col min="4" max="4" width="12.5703125" bestFit="1" customWidth="1"/>
    <col min="5" max="7" width="13.7109375" style="4" bestFit="1" customWidth="1"/>
    <col min="9" max="11" width="8.85546875" style="12"/>
  </cols>
  <sheetData>
    <row r="1" spans="1:11" ht="14.45" x14ac:dyDescent="0.3">
      <c r="A1" s="1" t="s">
        <v>130</v>
      </c>
      <c r="B1" s="1" t="s">
        <v>62</v>
      </c>
      <c r="C1" s="1" t="s">
        <v>131</v>
      </c>
      <c r="D1" s="1" t="s">
        <v>132</v>
      </c>
    </row>
    <row r="2" spans="1:11" ht="14.45" x14ac:dyDescent="0.3">
      <c r="A2" t="s">
        <v>62</v>
      </c>
      <c r="B2" s="4">
        <f>SUM(C2:D2)</f>
        <v>47983866</v>
      </c>
      <c r="C2" s="4">
        <f>'steel export data'!B2</f>
        <v>30999422</v>
      </c>
      <c r="D2" s="4">
        <f>'alum export data'!B2</f>
        <v>16984444</v>
      </c>
      <c r="I2" s="12">
        <f>SUM(B3:B10)/B2</f>
        <v>0.62652426050873022</v>
      </c>
      <c r="J2" s="12">
        <f>SUM(C3:C10)/C2</f>
        <v>0.67050786179174571</v>
      </c>
      <c r="K2" s="12">
        <f>SUM(D3:D10)/D2</f>
        <v>0.54624690687549149</v>
      </c>
    </row>
    <row r="3" spans="1:11" ht="14.45" x14ac:dyDescent="0.3">
      <c r="A3" t="s">
        <v>1</v>
      </c>
      <c r="B3" s="4">
        <f t="shared" ref="B3:B4" si="0">SUM(C3:D3)</f>
        <v>12378806</v>
      </c>
      <c r="C3" s="4">
        <f>'steel export data'!B4</f>
        <v>5460696</v>
      </c>
      <c r="D3" s="4">
        <f>'alum export data'!B3</f>
        <v>6918110</v>
      </c>
      <c r="E3" s="4">
        <f>SUM(B3:B4)</f>
        <v>15308146</v>
      </c>
      <c r="F3" s="4">
        <f>SUM(C3:C4)</f>
        <v>8127838</v>
      </c>
      <c r="G3" s="4">
        <f>SUM(D3:D4)</f>
        <v>7180308</v>
      </c>
      <c r="I3" s="13">
        <f>E3/B$2</f>
        <v>0.31902694126396569</v>
      </c>
      <c r="J3" s="12">
        <f>F3/C$2</f>
        <v>0.26219321121535749</v>
      </c>
      <c r="K3" s="12">
        <f>G3/D$2</f>
        <v>0.4227579071767083</v>
      </c>
    </row>
    <row r="4" spans="1:11" ht="14.45" x14ac:dyDescent="0.3">
      <c r="A4" t="s">
        <v>3</v>
      </c>
      <c r="B4" s="4">
        <f t="shared" si="0"/>
        <v>2929340</v>
      </c>
      <c r="C4" s="4">
        <f>'steel export data'!B7</f>
        <v>2667142</v>
      </c>
      <c r="D4" s="4">
        <f>'alum export data'!B13</f>
        <v>262198</v>
      </c>
    </row>
    <row r="5" spans="1:11" ht="14.45" x14ac:dyDescent="0.3">
      <c r="B5" s="4"/>
      <c r="C5" s="4"/>
      <c r="D5" s="4"/>
    </row>
    <row r="6" spans="1:11" ht="28.9" x14ac:dyDescent="0.3">
      <c r="A6" s="8" t="s">
        <v>133</v>
      </c>
      <c r="B6" s="4">
        <f t="shared" ref="B6:B10" si="1">SUM(C6:D6)</f>
        <v>7734412.1620000005</v>
      </c>
      <c r="C6" s="4">
        <f>'steel export data'!B3</f>
        <v>6643458.1620000005</v>
      </c>
      <c r="D6" s="4">
        <f>'alum export data'!B7</f>
        <v>1090954</v>
      </c>
      <c r="E6" s="4">
        <f>SUM(B6:B10)</f>
        <v>14754910.162</v>
      </c>
      <c r="F6" s="4">
        <f>SUM(C6:C10)</f>
        <v>12657518.162</v>
      </c>
      <c r="G6" s="4">
        <f>SUM(D6:D10)</f>
        <v>2097392</v>
      </c>
      <c r="I6" s="12">
        <f>E6/B$2</f>
        <v>0.30749731924476448</v>
      </c>
      <c r="J6" s="12">
        <f>F6/C$2</f>
        <v>0.40831465057638816</v>
      </c>
      <c r="K6" s="12">
        <f>G6/D$2</f>
        <v>0.12348899969878319</v>
      </c>
    </row>
    <row r="7" spans="1:11" ht="28.9" x14ac:dyDescent="0.3">
      <c r="A7" s="8" t="s">
        <v>134</v>
      </c>
      <c r="B7" s="4">
        <f t="shared" si="1"/>
        <v>3053828</v>
      </c>
      <c r="C7" s="4">
        <f>'steel export data'!B6</f>
        <v>2945893</v>
      </c>
      <c r="D7" s="4">
        <f>'alum export data'!B20</f>
        <v>107935</v>
      </c>
    </row>
    <row r="8" spans="1:11" ht="14.45" x14ac:dyDescent="0.3">
      <c r="A8" t="s">
        <v>4</v>
      </c>
      <c r="B8" s="4">
        <f t="shared" si="1"/>
        <v>2752892</v>
      </c>
      <c r="C8" s="4">
        <f>'steel export data'!B5</f>
        <v>2614504</v>
      </c>
      <c r="D8" s="4">
        <f>'alum export data'!B19</f>
        <v>138388</v>
      </c>
    </row>
    <row r="9" spans="1:11" x14ac:dyDescent="0.25">
      <c r="A9" s="8" t="s">
        <v>14</v>
      </c>
      <c r="B9" s="4">
        <f t="shared" si="1"/>
        <v>771080</v>
      </c>
      <c r="C9" s="4">
        <f>'steel export data'!B32</f>
        <v>224407</v>
      </c>
      <c r="D9" s="4">
        <f>'alum export data'!B9</f>
        <v>546673</v>
      </c>
    </row>
    <row r="10" spans="1:11" x14ac:dyDescent="0.25">
      <c r="A10" s="8" t="s">
        <v>16</v>
      </c>
      <c r="B10" s="4">
        <f t="shared" si="1"/>
        <v>442698</v>
      </c>
      <c r="C10">
        <f>'steel export data'!B20</f>
        <v>229256</v>
      </c>
      <c r="D10">
        <f>'alum export data'!B14</f>
        <v>213442</v>
      </c>
    </row>
    <row r="12" spans="1:11" x14ac:dyDescent="0.25">
      <c r="A12" t="s">
        <v>5</v>
      </c>
      <c r="B12" s="4">
        <f t="shared" ref="B12:B14" si="2">SUM(C12:D12)</f>
        <v>2019164</v>
      </c>
      <c r="C12" s="4">
        <f>'steel export data'!B9</f>
        <v>1846744</v>
      </c>
      <c r="D12" s="4">
        <f>'alum export data'!B17</f>
        <v>172420</v>
      </c>
      <c r="E12" s="4">
        <f>SUM(B12:B22)</f>
        <v>17920809.838</v>
      </c>
      <c r="F12" s="4">
        <f>SUM(C12:C22)</f>
        <v>10214065.838</v>
      </c>
      <c r="G12" s="4">
        <f>SUM(D12:D22)</f>
        <v>7706744</v>
      </c>
      <c r="I12" s="12">
        <f>E12/B$2</f>
        <v>0.37347573949126983</v>
      </c>
      <c r="J12" s="12">
        <f>F12/C$2</f>
        <v>0.32949213820825429</v>
      </c>
      <c r="K12" s="12">
        <f>G12/D$2</f>
        <v>0.45375309312450851</v>
      </c>
    </row>
    <row r="13" spans="1:11" x14ac:dyDescent="0.25">
      <c r="A13" t="s">
        <v>7</v>
      </c>
      <c r="B13" s="4">
        <f t="shared" si="2"/>
        <v>1379330</v>
      </c>
      <c r="C13" s="4">
        <f>'steel export data'!B12</f>
        <v>1322238</v>
      </c>
      <c r="D13" s="4">
        <f>'alum export data'!B24</f>
        <v>57092</v>
      </c>
    </row>
    <row r="14" spans="1:11" x14ac:dyDescent="0.25">
      <c r="A14" t="s">
        <v>8</v>
      </c>
      <c r="B14" s="4">
        <f t="shared" si="2"/>
        <v>1341735</v>
      </c>
      <c r="C14" s="4">
        <f>'steel export data'!B8</f>
        <v>1291491</v>
      </c>
      <c r="D14" s="4">
        <f>'alum export data'!B25</f>
        <v>50244</v>
      </c>
    </row>
    <row r="15" spans="1:11" x14ac:dyDescent="0.25">
      <c r="B15" s="4"/>
      <c r="C15" s="4"/>
      <c r="D15" s="4"/>
    </row>
    <row r="16" spans="1:11" x14ac:dyDescent="0.25">
      <c r="A16" t="s">
        <v>6</v>
      </c>
      <c r="B16" s="4">
        <f t="shared" ref="B16:B20" si="3">SUM(C16:D16)</f>
        <v>3035009</v>
      </c>
      <c r="C16" s="4">
        <f>'steel export data'!B10</f>
        <v>1463824</v>
      </c>
      <c r="D16" s="4">
        <f>'alum export data'!B5</f>
        <v>1571185</v>
      </c>
    </row>
    <row r="17" spans="1:4" x14ac:dyDescent="0.25">
      <c r="A17" t="s">
        <v>9</v>
      </c>
      <c r="B17" s="4">
        <f t="shared" si="3"/>
        <v>2882479</v>
      </c>
      <c r="C17" s="4">
        <f>'steel export data'!B14</f>
        <v>1073285</v>
      </c>
      <c r="D17" s="4">
        <f>'alum export data'!B4</f>
        <v>1809194</v>
      </c>
    </row>
    <row r="18" spans="1:4" x14ac:dyDescent="0.25">
      <c r="A18" t="s">
        <v>10</v>
      </c>
      <c r="B18" s="4">
        <f t="shared" si="3"/>
        <v>1134251</v>
      </c>
      <c r="C18" s="4">
        <f>'steel export data'!B19</f>
        <v>752034</v>
      </c>
      <c r="D18" s="4">
        <f>'alum export data'!B10</f>
        <v>382217</v>
      </c>
    </row>
    <row r="19" spans="1:4" x14ac:dyDescent="0.25">
      <c r="A19" t="s">
        <v>15</v>
      </c>
      <c r="B19" s="4">
        <f t="shared" si="3"/>
        <v>1568254</v>
      </c>
      <c r="C19" s="4">
        <f>'steel export data'!B28</f>
        <v>224167</v>
      </c>
      <c r="D19" s="4">
        <f>'alum export data'!B6</f>
        <v>1344087</v>
      </c>
    </row>
    <row r="20" spans="1:4" x14ac:dyDescent="0.25">
      <c r="A20" t="s">
        <v>11</v>
      </c>
      <c r="B20" s="4">
        <f t="shared" si="3"/>
        <v>635790</v>
      </c>
      <c r="C20" s="4">
        <f>'steel export data'!B13</f>
        <v>551066</v>
      </c>
      <c r="D20" s="4">
        <f>'alum export data'!B22</f>
        <v>84724</v>
      </c>
    </row>
    <row r="22" spans="1:4" x14ac:dyDescent="0.25">
      <c r="A22" t="s">
        <v>135</v>
      </c>
      <c r="B22" s="4">
        <f>SUM(C22:D22)</f>
        <v>3924797.8379999995</v>
      </c>
      <c r="C22" s="7">
        <f>C2-SUM(C3:C20)</f>
        <v>1689216.8379999995</v>
      </c>
      <c r="D22" s="7">
        <f>D2-SUM(D3:D20)</f>
        <v>2235581</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6" sqref="A6"/>
    </sheetView>
  </sheetViews>
  <sheetFormatPr defaultRowHeight="15" x14ac:dyDescent="0.25"/>
  <cols>
    <col min="1" max="1" width="164.42578125" customWidth="1"/>
  </cols>
  <sheetData>
    <row r="1" spans="1:1" ht="14.45" x14ac:dyDescent="0.3">
      <c r="A1" s="1" t="s">
        <v>136</v>
      </c>
    </row>
    <row r="2" spans="1:1" ht="14.45" x14ac:dyDescent="0.3">
      <c r="A2" t="s">
        <v>137</v>
      </c>
    </row>
    <row r="3" spans="1:1" ht="14.45" x14ac:dyDescent="0.3">
      <c r="A3" t="s">
        <v>138</v>
      </c>
    </row>
    <row r="5" spans="1:1" ht="28.9" x14ac:dyDescent="0.3">
      <c r="A5" s="8" t="s">
        <v>189</v>
      </c>
    </row>
    <row r="6" spans="1:1" ht="14.45" x14ac:dyDescent="0.3">
      <c r="A6" s="8"/>
    </row>
    <row r="7" spans="1:1" ht="14.45" x14ac:dyDescent="0.3">
      <c r="A7" t="s">
        <v>139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Figure 1</vt:lpstr>
      <vt:lpstr>steel export data</vt:lpstr>
      <vt:lpstr>alum export data</vt:lpstr>
      <vt:lpstr>exports (in $1,000)</vt:lpstr>
      <vt:lpstr>Sources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Chad Bown</dc:creator>
  <cp:lastModifiedBy>Madona Devasahayam</cp:lastModifiedBy>
  <cp:lastPrinted>2018-03-05T13:16:25Z</cp:lastPrinted>
  <dcterms:created xsi:type="dcterms:W3CDTF">2018-03-04T12:55:12Z</dcterms:created>
  <dcterms:modified xsi:type="dcterms:W3CDTF">2018-04-17T22:40:39Z</dcterms:modified>
</cp:coreProperties>
</file>